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275" yWindow="285" windowWidth="11820" windowHeight="11580" tabRatio="928" activeTab="0"/>
  </bookViews>
  <sheets>
    <sheet name="№1-мз" sheetId="1" r:id="rId1"/>
    <sheet name="№1-1мз" sheetId="2" r:id="rId2"/>
    <sheet name="Прил №2-мз" sheetId="3" r:id="rId3"/>
    <sheet name="прил №3-мз" sheetId="4" r:id="rId4"/>
    <sheet name="прил №4" sheetId="5" r:id="rId5"/>
  </sheets>
  <externalReferences>
    <externalReference r:id="rId8"/>
  </externalReferences>
  <definedNames>
    <definedName name="_xlnm.Print_Titles" localSheetId="1">'№1-1мз'!$7:$10</definedName>
    <definedName name="_xlnm.Print_Titles" localSheetId="0">'№1-мз'!$9:$12</definedName>
    <definedName name="учреждение">'[1]Справочник'!$B$2:$B$256</definedName>
  </definedNames>
  <calcPr fullCalcOnLoad="1"/>
</workbook>
</file>

<file path=xl/sharedStrings.xml><?xml version="1.0" encoding="utf-8"?>
<sst xmlns="http://schemas.openxmlformats.org/spreadsheetml/2006/main" count="330" uniqueCount="178">
  <si>
    <t>Сравнительная эффективность</t>
  </si>
  <si>
    <t>№</t>
  </si>
  <si>
    <t>№ п/п</t>
  </si>
  <si>
    <t>(подпись)</t>
  </si>
  <si>
    <t>1</t>
  </si>
  <si>
    <t>2</t>
  </si>
  <si>
    <t>1.1</t>
  </si>
  <si>
    <t>1.2</t>
  </si>
  <si>
    <t>1.3</t>
  </si>
  <si>
    <t>3</t>
  </si>
  <si>
    <t>4</t>
  </si>
  <si>
    <t>в т.ч.</t>
  </si>
  <si>
    <t xml:space="preserve">% 
</t>
  </si>
  <si>
    <t>Х</t>
  </si>
  <si>
    <t>Структура системы закупок в МО:</t>
  </si>
  <si>
    <t xml:space="preserve"> по</t>
  </si>
  <si>
    <t xml:space="preserve"> Руководитель                                            _______________________________</t>
  </si>
  <si>
    <t>х</t>
  </si>
  <si>
    <t>Количество  лотов</t>
  </si>
  <si>
    <t>Среднее кол-во участников на 1 процедуру (лот)</t>
  </si>
  <si>
    <t>5</t>
  </si>
  <si>
    <t>Контактное лицо (Ф.И.О., телефон)</t>
  </si>
  <si>
    <t>Приложение №1-мз</t>
  </si>
  <si>
    <t>Примечание:</t>
  </si>
  <si>
    <t>В т.ч. размещено через уполномоченный орган</t>
  </si>
  <si>
    <t>в т.ч. по п.4 ч.1</t>
  </si>
  <si>
    <t>в т.ч. по п.5 ч.1</t>
  </si>
  <si>
    <t>Приложение №2-мз</t>
  </si>
  <si>
    <t>Кол-во лотов к которым применялись антидемпинговые меры</t>
  </si>
  <si>
    <t>состоявшихся (2 и более допущенных заявок)</t>
  </si>
  <si>
    <t>1.4</t>
  </si>
  <si>
    <t>1.5</t>
  </si>
  <si>
    <t>1.6</t>
  </si>
  <si>
    <t>тыс.руб.</t>
  </si>
  <si>
    <t xml:space="preserve"> Руководитель </t>
  </si>
  <si>
    <t>Итого по закупкам</t>
  </si>
  <si>
    <t xml:space="preserve">Количество  процедур </t>
  </si>
  <si>
    <t>Всего объявленных</t>
  </si>
  <si>
    <t>в т.ч. завершенных</t>
  </si>
  <si>
    <t>Способ размещения (определения)</t>
  </si>
  <si>
    <t>Всего</t>
  </si>
  <si>
    <t>в т.ч. Завершенных*</t>
  </si>
  <si>
    <t xml:space="preserve"> </t>
  </si>
  <si>
    <t>подпись</t>
  </si>
  <si>
    <t>контактное лицо (Ф.И.О., телефон)</t>
  </si>
  <si>
    <t xml:space="preserve"> указать МО</t>
  </si>
  <si>
    <t xml:space="preserve">Примечание: * созданные  в соответствии со ст. 38 №44-ФЗ от 05.04.2013 </t>
  </si>
  <si>
    <t>Предложенная цена контрактов (с единственной допущенной заявкой), тыс.руб.</t>
  </si>
  <si>
    <t>Предложенная цена контрактов (с 2 и более допущенными заявками) , тыс.руб.</t>
  </si>
  <si>
    <t xml:space="preserve">Примечание:    </t>
  </si>
  <si>
    <t>6</t>
  </si>
  <si>
    <t>7</t>
  </si>
  <si>
    <t>в т.ч. при привлечении субподрядчиков, соисполнителей из числа СМП, СОНО***</t>
  </si>
  <si>
    <t>Наименование</t>
  </si>
  <si>
    <t>Контрактная служба</t>
  </si>
  <si>
    <t xml:space="preserve">Кол-во человек </t>
  </si>
  <si>
    <t>Контрактный управляющий</t>
  </si>
  <si>
    <t>Кол-во заказчиков</t>
  </si>
  <si>
    <t>Количество</t>
  </si>
  <si>
    <t>Предоставляемые преимущества</t>
  </si>
  <si>
    <t>Объявленные закупки  с предоставлением преимуществ</t>
  </si>
  <si>
    <t>Заключенные контракты по объявленным закупкам с предоставлением преимуществ</t>
  </si>
  <si>
    <t>Контракты,  заключенные с предоставленными преимуществами</t>
  </si>
  <si>
    <t>НМЦК (тыс.руб.)</t>
  </si>
  <si>
    <t>Сумма (тыс.руб.)</t>
  </si>
  <si>
    <t>Суммы (тыс.руб.)</t>
  </si>
  <si>
    <t>Предоставление преимуществ учреждениям и предприятиям уголовно-исполнительной системы (ст. 28 44-ФЗ)</t>
  </si>
  <si>
    <t>Предоставление преимуществ организациям инвалидов  (ст. 29 44-ФЗ)</t>
  </si>
  <si>
    <t>Приложение №1-1-мз</t>
  </si>
  <si>
    <t>Способы определения поставщиков (исполнителей, подрядчиков)</t>
  </si>
  <si>
    <t>Общее количество заказчиков, для которых проводились совместные закупки</t>
  </si>
  <si>
    <t>в т.ч. остальные пункты ч.1 ст.93</t>
  </si>
  <si>
    <t>2.1</t>
  </si>
  <si>
    <t>2.2</t>
  </si>
  <si>
    <t>2.3</t>
  </si>
  <si>
    <t>2.4</t>
  </si>
  <si>
    <t>2.5</t>
  </si>
  <si>
    <t>в т.ч.  у СМП, СОНО***</t>
  </si>
  <si>
    <t>Всего заключено контрактов (договоров) по состоявшимся закупкам</t>
  </si>
  <si>
    <t>в т.ч. бюджетные средства</t>
  </si>
  <si>
    <t>в т.ч. внебюджетные средства</t>
  </si>
  <si>
    <t>в т.ч.  средства ОМС</t>
  </si>
  <si>
    <t>7=9+11+13</t>
  </si>
  <si>
    <t>Не создана контрактная служба (не назначен контрактный управляющий)</t>
  </si>
  <si>
    <r>
      <rPr>
        <sz val="10"/>
        <color indexed="10"/>
        <rFont val="Times New Roman"/>
        <family val="1"/>
      </rPr>
      <t xml:space="preserve">указать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(централизованная, децентрализованная, смешанная)</t>
    </r>
  </si>
  <si>
    <t>Система закупок:</t>
  </si>
  <si>
    <r>
      <t xml:space="preserve">Начальная (максимальная) цена контрактов, </t>
    </r>
    <r>
      <rPr>
        <sz val="8"/>
        <color indexed="10"/>
        <rFont val="Times New Roman"/>
        <family val="1"/>
      </rPr>
      <t>тыс. руб.</t>
    </r>
  </si>
  <si>
    <t>* информация по совместным закупкам  является дополнительной  расшифровкой к приложению №1-мз</t>
  </si>
  <si>
    <t>- смешанная (в муниципальном образовании есть УО, который размещает конкурентные закупки для части заказчиков)</t>
  </si>
  <si>
    <t>- децентрализованная (УО не создан, конкурентные закупки проводятся в муниципальном образовании каждым заказчиком самостоятельно)</t>
  </si>
  <si>
    <r>
      <t xml:space="preserve">Информация по контрактам (договорам), </t>
    </r>
    <r>
      <rPr>
        <b/>
        <sz val="8"/>
        <color indexed="10"/>
        <rFont val="Times New Roman"/>
        <family val="1"/>
      </rPr>
      <t xml:space="preserve">тыс.руб. </t>
    </r>
  </si>
  <si>
    <t>Всего (сумма строк 1,2)</t>
  </si>
  <si>
    <t>6=8+10+12</t>
  </si>
  <si>
    <t>Общее количество поданных заявок</t>
  </si>
  <si>
    <t>Количество обжалований по осуществлению закупок</t>
  </si>
  <si>
    <t>Количество отмененных процедур</t>
  </si>
  <si>
    <t>Не допущено к участию</t>
  </si>
  <si>
    <r>
      <t xml:space="preserve">с единственным </t>
    </r>
    <r>
      <rPr>
        <u val="single"/>
        <sz val="8"/>
        <color indexed="8"/>
        <rFont val="Times New Roman"/>
        <family val="1"/>
      </rPr>
      <t>допущенным уч-ком</t>
    </r>
  </si>
  <si>
    <t xml:space="preserve">подана 1 заявка и допущена </t>
  </si>
  <si>
    <t xml:space="preserve">все отклонены </t>
  </si>
  <si>
    <t xml:space="preserve">0 заявок </t>
  </si>
  <si>
    <t>по состоявшимся лотам, указанных в гр.10 (2 и более допущенных заявок)</t>
  </si>
  <si>
    <t>по лотам, указанным в гр.11 (с единственным допущенным участником)</t>
  </si>
  <si>
    <t>по лотам, указанным в гр.12(с единственным поданным и допущенным участником)</t>
  </si>
  <si>
    <t xml:space="preserve"> по несостоявшимся лотам, указанных в гр.13 (все отклонены)</t>
  </si>
  <si>
    <t xml:space="preserve"> по несостоявшимся лотам, указанных в гр.14 (0 заявок</t>
  </si>
  <si>
    <t>17=гр.18+гр.19+гр.20+ гр.21+гр.22</t>
  </si>
  <si>
    <t>25=(гр18+гр.19+гр.20)-(гр.23+гр.24)</t>
  </si>
  <si>
    <t>26=100- ((гр.23+гр.24)/ (гр.18+гр.19+гр.20)* 100)</t>
  </si>
  <si>
    <t>Отмененные процедуры не учитываются и указываются только в графе 28</t>
  </si>
  <si>
    <t>9 = гр10+гр.11+гр.12+гр.13+гр14</t>
  </si>
  <si>
    <t>- централизованная (все конкурентные закупки в муниципальном образовании проводятся через УО) 
- децентрализованная (УО не создан, закупки проводятся в муниципальном образовании каждым заказчиком самостоятельно)</t>
  </si>
  <si>
    <t>2а</t>
  </si>
  <si>
    <t>Перечислить группы товаров, работ, услуг,  с указанием кодов ОКПД2, по которым проводятся совместные закупки</t>
  </si>
  <si>
    <t>Информация по расторгнутым контрактам</t>
  </si>
  <si>
    <t>Количество контрактов, по которым заказчиком применены штрафные санкции</t>
  </si>
  <si>
    <r>
      <t xml:space="preserve">Сумма штрафных санкций, </t>
    </r>
    <r>
      <rPr>
        <b/>
        <sz val="8"/>
        <color indexed="10"/>
        <rFont val="Times New Roman"/>
        <family val="1"/>
      </rPr>
      <t>тыс.руб</t>
    </r>
  </si>
  <si>
    <r>
      <t xml:space="preserve">Общая сумма  (в случае расторжения контрактов, обязательства по которым частично исполнены, учитывается сумма неисполненных обязательств), </t>
    </r>
    <r>
      <rPr>
        <b/>
        <sz val="8"/>
        <color indexed="10"/>
        <rFont val="Times New Roman"/>
        <family val="1"/>
      </rPr>
      <t>тыс.руб.</t>
    </r>
  </si>
  <si>
    <t>Количество расторгнутых  контрактов</t>
  </si>
  <si>
    <t>Количество контрактов, расторгнутых заказчиком в одностороннем порядке</t>
  </si>
  <si>
    <t>Количество контрактов, расторгнутых поставщиком в одностороннем порядке</t>
  </si>
  <si>
    <t>в т.ч. по п.1 ч.1</t>
  </si>
  <si>
    <t>в т.ч. по п.8 ч.1</t>
  </si>
  <si>
    <t>в т.ч. по п.25 ч.1</t>
  </si>
  <si>
    <t>2.6</t>
  </si>
  <si>
    <t>2.7</t>
  </si>
  <si>
    <t>*** указывается в  соттветствии со ст.30 44-ФЗ</t>
  </si>
  <si>
    <t>9</t>
  </si>
  <si>
    <t>17</t>
  </si>
  <si>
    <t>Предоставление преференций участникам закупки, заявки на участие или окончательные предложения которых содержат предложения о поставке товаров в соответствии с приказом Минфина №126 от 04.06.2018</t>
  </si>
  <si>
    <t>Конкурс в электронной форме, открытый конкурс</t>
  </si>
  <si>
    <t>Конкурс с ограниченным участием в электронной форме,  конкурс с ограниченным участием</t>
  </si>
  <si>
    <t>Двухэтапный конкурс в электронной форме, двухэтапный конкурс</t>
  </si>
  <si>
    <t>Запрос котировок в электронной форме, запрос котировок</t>
  </si>
  <si>
    <t>Запрос предложений в электронной форме, запрос предложений</t>
  </si>
  <si>
    <t>Аукцион в электронной форме</t>
  </si>
  <si>
    <t>Итого общая по закупкам 
(сумма строк 1.1 -1.7)</t>
  </si>
  <si>
    <t>Итого общая по закупкам 
(сумма строк 1.1 -1.3)</t>
  </si>
  <si>
    <t>Всего размещено заказов у ед.поставщика (исполнителя, подрядчика) ст.93 ФЗ №44 (сумма строк 2.1-2.10)</t>
  </si>
  <si>
    <t>в т.ч. по п.29 ч.1</t>
  </si>
  <si>
    <t>** по стр.2.5-2.8  заключенные контракты , не указываются по строкам 1.1-1.5</t>
  </si>
  <si>
    <t>Исполненные контракты*****</t>
  </si>
  <si>
    <t>Контракты, по которым заказчиком нарушены 
сроки оплаты ******</t>
  </si>
  <si>
    <t xml:space="preserve">Общее количество контрактов, по которым произошло взыскание обеспечения  исполнения контракта, представленное в виде банковской гарантии, выданной банком, или внесением денежных средств на указанный заказчиком счет </t>
  </si>
  <si>
    <t>Сумма, тыс.руб.</t>
  </si>
  <si>
    <t>****Под исполненным контрактом понимается контракт, исполненный в установленные контрактом сроки, товары, работы и услуги по которому приняты без замечаний и претензий и оплачены заказчиком.
1) В случае долгосрочных контрактов для расчетов берется доля финансирования этих контрактов в отчетный период.
2) Если в ходе исполнения контракта первоначальная сумма контракта изменялась на основании дополнительных соглашений (в соответствии с законодательством), то под суммой контракта принимается сложившаяся после внесения изменений сумма.</t>
  </si>
  <si>
    <t xml:space="preserve">***** Под нарушением заказчиком сроков оплаты за поставленные товары, выполненные работы, оказанные услуги понимаются нарушения оплаты заказчиком сроков независимо от того, по чьей вине это произошло заказчика или финансового органа. </t>
  </si>
  <si>
    <t xml:space="preserve">В случае поэтапного исполнения контракта сумма контракта с нарушенным сроком оплаты берется полностью. </t>
  </si>
  <si>
    <t>указать ГРБС</t>
  </si>
  <si>
    <t xml:space="preserve"> указать ГРБС</t>
  </si>
  <si>
    <t>Сумма расходов на проведение совместных закупок, тыс.руб.</t>
  </si>
  <si>
    <r>
      <rPr>
        <u val="single"/>
        <sz val="10"/>
        <rFont val="Times New Roman"/>
        <family val="1"/>
      </rPr>
      <t>в графах 3,4, 8,9</t>
    </r>
    <r>
      <rPr>
        <sz val="10"/>
        <rFont val="Times New Roman"/>
        <family val="1"/>
      </rPr>
      <t xml:space="preserve">  учитываются  закупки, по которым определен поставщик (подрядчик, исполнитель) в 2021 году.  Объявленные - все закупки, которые были объявлены в  2021 году , а завершенные - это закупки, по которым процедура определения поставщика была завершена в 2021 году (включая закупки размещенные в 2020 году, но завершенные в 2021 году)</t>
    </r>
  </si>
  <si>
    <t>Количество заключенных контрактов (договоров)  в 2021 году</t>
  </si>
  <si>
    <t>Общая сумма заключенных контрактов (договоров) в 2021 году</t>
  </si>
  <si>
    <t>Оплаченная сумма по контрактам (договорам)* в  2021г.</t>
  </si>
  <si>
    <t>Заключено в 2021 году</t>
  </si>
  <si>
    <t>Оплачено* в  2021 г.</t>
  </si>
  <si>
    <r>
      <t>Всего оплачено в 2021 году по контраткам (договорам) заключенным с СМП, СОНО</t>
    </r>
    <r>
      <rPr>
        <b/>
        <sz val="8"/>
        <rFont val="Times New Roman"/>
        <family val="1"/>
      </rPr>
      <t>***</t>
    </r>
  </si>
  <si>
    <t>Всего оплачено в 2021 году по контраткам (договорам) заключенным с привлечением субподрядчиков, соисполнителей из числа СМП, СОНО***</t>
  </si>
  <si>
    <r>
      <t>Указать</t>
    </r>
    <r>
      <rPr>
        <b/>
        <sz val="9"/>
        <color indexed="10"/>
        <rFont val="Times New Roman"/>
        <family val="1"/>
      </rPr>
      <t xml:space="preserve"> сумму доведенных  средств на закупку товаров, работ, услуг </t>
    </r>
    <r>
      <rPr>
        <b/>
        <sz val="9"/>
        <color indexed="8"/>
        <rFont val="Times New Roman"/>
        <family val="1"/>
      </rPr>
      <t>на 2021 год****</t>
    </r>
  </si>
  <si>
    <r>
      <t xml:space="preserve">* </t>
    </r>
    <r>
      <rPr>
        <sz val="10"/>
        <color indexed="10"/>
        <rFont val="Times New Roman"/>
        <family val="1"/>
      </rPr>
      <t xml:space="preserve">информация указывается по контрактам (договорам), которые оплачивались в 2021 году, независимо от года заключения </t>
    </r>
  </si>
  <si>
    <r>
      <t xml:space="preserve">**** по строке 4 в графах 6, 8, 10, 12 указывается сумма доведенных средств на закупку ТРУ на 2021 год, </t>
    </r>
    <r>
      <rPr>
        <sz val="10"/>
        <color indexed="10"/>
        <rFont val="Times New Roman"/>
        <family val="1"/>
      </rPr>
      <t>сумма не может  быть меньше суммы оплаты</t>
    </r>
  </si>
  <si>
    <r>
      <t>Количество</t>
    </r>
    <r>
      <rPr>
        <sz val="12"/>
        <color indexed="10"/>
        <rFont val="Times New Roman"/>
        <family val="1"/>
      </rPr>
      <t>*</t>
    </r>
  </si>
  <si>
    <t>*в графе 2 не учитывается информация по совместным закупкам</t>
  </si>
  <si>
    <r>
      <t xml:space="preserve">Информация по закупкам </t>
    </r>
    <r>
      <rPr>
        <b/>
        <sz val="12"/>
        <rFont val="Times New Roman"/>
        <family val="1"/>
      </rPr>
      <t xml:space="preserve"> за 1 полугодие </t>
    </r>
    <r>
      <rPr>
        <b/>
        <sz val="12"/>
        <color indexed="8"/>
        <rFont val="Times New Roman"/>
        <family val="1"/>
      </rPr>
      <t>2021 года</t>
    </r>
  </si>
  <si>
    <r>
      <t xml:space="preserve">Информация* по </t>
    </r>
    <r>
      <rPr>
        <b/>
        <u val="single"/>
        <sz val="12"/>
        <color indexed="8"/>
        <rFont val="Times New Roman"/>
        <family val="1"/>
      </rPr>
      <t xml:space="preserve">совместным закупкам </t>
    </r>
    <r>
      <rPr>
        <b/>
        <sz val="12"/>
        <color indexed="8"/>
        <rFont val="Times New Roman"/>
        <family val="1"/>
      </rPr>
      <t>на товары, работы, услуг</t>
    </r>
    <r>
      <rPr>
        <b/>
        <sz val="12"/>
        <rFont val="Times New Roman"/>
        <family val="1"/>
      </rPr>
      <t xml:space="preserve">и  за  1 полугодие </t>
    </r>
    <r>
      <rPr>
        <b/>
        <sz val="12"/>
        <color indexed="8"/>
        <rFont val="Times New Roman"/>
        <family val="1"/>
      </rPr>
      <t>2021 года</t>
    </r>
  </si>
  <si>
    <t>Информация* по контрактам (договорам) за  1 полугодие 2021 года</t>
  </si>
  <si>
    <t>2.8</t>
  </si>
  <si>
    <t>Информация по контрактным службам (контрактным управляющим)*  по состоянию на 01.07.2021 года</t>
  </si>
  <si>
    <t>Информация по предоставлению преимуществ в соответствии с Законом о контрактной системе по состоянию на 01.07.2021 г.</t>
  </si>
  <si>
    <t>43</t>
  </si>
  <si>
    <t>1716,4</t>
  </si>
  <si>
    <t>1373,31</t>
  </si>
  <si>
    <t>8544,73</t>
  </si>
  <si>
    <t>нефтепродукты (19.20.21.111; 19.20.21.125; 19.20.21.315; 19.20.21.321; 19.20.21.325),картофель (01.13.51.000), капуста белокочанная(01.13.12.120), лук (01.13.43.110), морковь (01.13.41.110), свекла (01.13.49.110)</t>
  </si>
  <si>
    <t>Приложение № 3-мз</t>
  </si>
  <si>
    <t>Приложение №4-мз</t>
  </si>
  <si>
    <t>в т.ч. по ч.12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</si>
</sst>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General"/>
    <numFmt numFmtId="181" formatCode="[$-1010419]#,##0.00;\-#,##0.00"/>
    <numFmt numFmtId="182" formatCode="[$-1010419]#,##0.00%"/>
    <numFmt numFmtId="183" formatCode="[$-1010419]dd\.mm\.yyyy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  <numFmt numFmtId="190" formatCode="#,##0.0"/>
    <numFmt numFmtId="191" formatCode="000000"/>
    <numFmt numFmtId="192" formatCode="#,##0.00_р_."/>
    <numFmt numFmtId="193" formatCode="#,##0.00\ &quot;₽&quot;"/>
    <numFmt numFmtId="194" formatCode="dd\.mm\.yyyy"/>
    <numFmt numFmtId="195" formatCode="dd/mm/yy;@"/>
    <numFmt numFmtId="196" formatCode="#,##0.00&quot;р.&quot;"/>
    <numFmt numFmtId="197" formatCode="###,###,##0.00"/>
    <numFmt numFmtId="198" formatCode="#,##0.000"/>
    <numFmt numFmtId="199" formatCode="[$-10409]dd\.mm\.yyyy"/>
    <numFmt numFmtId="200" formatCode="[$-10409]#,##0.00;\-#,##0.00"/>
    <numFmt numFmtId="201" formatCode="[$-10409]#,##0.00;\(#,##0.00\)"/>
    <numFmt numFmtId="202" formatCode="#,##0.00\ _₽"/>
    <numFmt numFmtId="203" formatCode="#,##0.00[$р.-419]"/>
    <numFmt numFmtId="204" formatCode="dd\.mm\.yyyy\ h:mm"/>
  </numFmts>
  <fonts count="73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sz val="12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21"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vertical="top"/>
    </xf>
    <xf numFmtId="49" fontId="2" fillId="0" borderId="0" xfId="0" applyNumberFormat="1" applyFont="1" applyAlignment="1">
      <alignment wrapText="1"/>
    </xf>
    <xf numFmtId="49" fontId="6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49" fontId="6" fillId="0" borderId="0" xfId="0" applyNumberFormat="1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3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55" applyNumberFormat="1" applyFont="1">
      <alignment wrapText="1"/>
      <protection/>
    </xf>
    <xf numFmtId="0" fontId="5" fillId="0" borderId="0" xfId="55" applyFont="1">
      <alignment wrapText="1"/>
      <protection/>
    </xf>
    <xf numFmtId="0" fontId="5" fillId="0" borderId="0" xfId="55" applyFont="1" applyAlignment="1">
      <alignment/>
      <protection/>
    </xf>
    <xf numFmtId="49" fontId="2" fillId="0" borderId="0" xfId="55" applyNumberFormat="1" applyFont="1">
      <alignment wrapText="1"/>
      <protection/>
    </xf>
    <xf numFmtId="0" fontId="7" fillId="0" borderId="0" xfId="55" applyFont="1" applyBorder="1" applyAlignment="1">
      <alignment horizontal="right" vertical="top" wrapText="1"/>
      <protection/>
    </xf>
    <xf numFmtId="0" fontId="66" fillId="0" borderId="0" xfId="55" applyFont="1" applyAlignment="1">
      <alignment vertical="top"/>
      <protection/>
    </xf>
    <xf numFmtId="0" fontId="15" fillId="0" borderId="10" xfId="55" applyFont="1" applyBorder="1" applyAlignment="1">
      <alignment horizontal="center" vertical="center" wrapText="1"/>
      <protection/>
    </xf>
    <xf numFmtId="49" fontId="1" fillId="0" borderId="0" xfId="55" applyNumberFormat="1" applyFont="1" applyBorder="1" applyAlignment="1">
      <alignment horizontal="center" vertical="center" wrapText="1"/>
      <protection/>
    </xf>
    <xf numFmtId="0" fontId="10" fillId="0" borderId="0" xfId="55" applyFont="1" applyBorder="1" applyAlignment="1">
      <alignment horizontal="left" vertical="center" wrapText="1"/>
      <protection/>
    </xf>
    <xf numFmtId="3" fontId="3" fillId="0" borderId="0" xfId="55" applyNumberFormat="1" applyFont="1" applyBorder="1" applyAlignment="1">
      <alignment horizontal="center" vertical="center" wrapText="1"/>
      <protection/>
    </xf>
    <xf numFmtId="0" fontId="5" fillId="0" borderId="0" xfId="55" applyFont="1" applyAlignment="1">
      <alignment horizontal="left"/>
      <protection/>
    </xf>
    <xf numFmtId="49" fontId="5" fillId="0" borderId="0" xfId="0" applyNumberFormat="1" applyFont="1" applyFill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right" vertical="top" wrapText="1"/>
    </xf>
    <xf numFmtId="0" fontId="66" fillId="0" borderId="11" xfId="0" applyFont="1" applyBorder="1" applyAlignment="1">
      <alignment vertical="top"/>
    </xf>
    <xf numFmtId="0" fontId="66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Fill="1" applyAlignment="1">
      <alignment horizontal="left" wrapText="1"/>
    </xf>
    <xf numFmtId="3" fontId="12" fillId="33" borderId="10" xfId="55" applyNumberFormat="1" applyFont="1" applyFill="1" applyBorder="1" applyAlignment="1">
      <alignment horizontal="center" vertical="center" wrapText="1"/>
      <protection/>
    </xf>
    <xf numFmtId="49" fontId="1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wrapText="1"/>
    </xf>
    <xf numFmtId="49" fontId="17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3" fontId="26" fillId="0" borderId="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" fillId="0" borderId="0" xfId="55" applyNumberFormat="1" applyFont="1" applyProtection="1">
      <alignment wrapText="1"/>
      <protection locked="0"/>
    </xf>
    <xf numFmtId="0" fontId="5" fillId="0" borderId="0" xfId="55" applyFont="1" applyProtection="1">
      <alignment wrapText="1"/>
      <protection locked="0"/>
    </xf>
    <xf numFmtId="0" fontId="11" fillId="0" borderId="0" xfId="55" applyFont="1" applyBorder="1" applyAlignment="1" applyProtection="1">
      <alignment horizontal="center" vertical="top" wrapText="1"/>
      <protection locked="0"/>
    </xf>
    <xf numFmtId="0" fontId="4" fillId="0" borderId="0" xfId="55" applyFont="1" applyBorder="1" applyAlignment="1" applyProtection="1">
      <alignment horizontal="center" vertical="top" wrapText="1"/>
      <protection locked="0"/>
    </xf>
    <xf numFmtId="0" fontId="4" fillId="0" borderId="10" xfId="55" applyFont="1" applyFill="1" applyBorder="1" applyAlignment="1">
      <alignment horizontal="center" vertical="center" wrapText="1"/>
      <protection/>
    </xf>
    <xf numFmtId="49" fontId="14" fillId="0" borderId="10" xfId="55" applyNumberFormat="1" applyFont="1" applyBorder="1" applyAlignment="1">
      <alignment horizontal="center" vertical="center" wrapText="1"/>
      <protection/>
    </xf>
    <xf numFmtId="0" fontId="15" fillId="0" borderId="10" xfId="55" applyFont="1" applyFill="1" applyBorder="1" applyAlignment="1">
      <alignment horizontal="center" vertical="center" wrapText="1"/>
      <protection/>
    </xf>
    <xf numFmtId="0" fontId="14" fillId="0" borderId="10" xfId="55" applyFont="1" applyBorder="1" applyAlignment="1">
      <alignment horizontal="center" vertical="center" wrapText="1"/>
      <protection/>
    </xf>
    <xf numFmtId="0" fontId="14" fillId="0" borderId="0" xfId="55" applyFont="1" applyAlignment="1">
      <alignment horizontal="center" vertical="center" wrapText="1"/>
      <protection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3" fontId="12" fillId="33" borderId="10" xfId="55" applyNumberFormat="1" applyFont="1" applyFill="1" applyBorder="1" applyAlignment="1" applyProtection="1">
      <alignment horizontal="center" vertical="center" wrapText="1"/>
      <protection locked="0"/>
    </xf>
    <xf numFmtId="4" fontId="12" fillId="33" borderId="10" xfId="55" applyNumberFormat="1" applyFont="1" applyFill="1" applyBorder="1" applyAlignment="1">
      <alignment horizontal="center" vertical="center" wrapText="1"/>
      <protection/>
    </xf>
    <xf numFmtId="190" fontId="13" fillId="33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>
      <alignment horizontal="left" vertical="center" wrapText="1"/>
      <protection/>
    </xf>
    <xf numFmtId="3" fontId="12" fillId="33" borderId="10" xfId="55" applyNumberFormat="1" applyFont="1" applyFill="1" applyBorder="1" applyAlignment="1" applyProtection="1">
      <alignment horizontal="center" vertical="center" wrapText="1"/>
      <protection/>
    </xf>
    <xf numFmtId="3" fontId="12" fillId="0" borderId="10" xfId="55" applyNumberFormat="1" applyFont="1" applyFill="1" applyBorder="1" applyAlignment="1" applyProtection="1">
      <alignment horizontal="center" vertical="center" wrapText="1"/>
      <protection locked="0"/>
    </xf>
    <xf numFmtId="3" fontId="13" fillId="33" borderId="10" xfId="55" applyNumberFormat="1" applyFont="1" applyFill="1" applyBorder="1" applyAlignment="1" applyProtection="1">
      <alignment horizontal="center" vertical="center" wrapText="1"/>
      <protection/>
    </xf>
    <xf numFmtId="3" fontId="13" fillId="0" borderId="10" xfId="55" applyNumberFormat="1" applyFont="1" applyFill="1" applyBorder="1" applyAlignment="1" applyProtection="1">
      <alignment horizontal="center" vertical="center" wrapText="1"/>
      <protection locked="0"/>
    </xf>
    <xf numFmtId="3" fontId="13" fillId="33" borderId="10" xfId="55" applyNumberFormat="1" applyFont="1" applyFill="1" applyBorder="1" applyAlignment="1" applyProtection="1">
      <alignment horizontal="center" vertical="center" wrapText="1"/>
      <protection locked="0"/>
    </xf>
    <xf numFmtId="4" fontId="13" fillId="0" borderId="10" xfId="55" applyNumberFormat="1" applyFont="1" applyFill="1" applyBorder="1" applyAlignment="1" applyProtection="1">
      <alignment horizontal="center" vertical="center" wrapText="1"/>
      <protection locked="0"/>
    </xf>
    <xf numFmtId="4" fontId="13" fillId="33" borderId="10" xfId="55" applyNumberFormat="1" applyFont="1" applyFill="1" applyBorder="1" applyAlignment="1" applyProtection="1">
      <alignment horizontal="center" vertical="center" wrapText="1"/>
      <protection/>
    </xf>
    <xf numFmtId="0" fontId="5" fillId="0" borderId="10" xfId="55" applyFont="1" applyBorder="1">
      <alignment wrapText="1"/>
      <protection/>
    </xf>
    <xf numFmtId="3" fontId="12" fillId="0" borderId="10" xfId="55" applyNumberFormat="1" applyFont="1" applyFill="1" applyBorder="1" applyAlignment="1" applyProtection="1">
      <alignment horizontal="center" vertical="center" wrapText="1"/>
      <protection/>
    </xf>
    <xf numFmtId="3" fontId="5" fillId="0" borderId="0" xfId="55" applyNumberFormat="1" applyFont="1">
      <alignment wrapText="1"/>
      <protection/>
    </xf>
    <xf numFmtId="49" fontId="17" fillId="0" borderId="0" xfId="55" applyNumberFormat="1" applyFont="1" applyAlignment="1">
      <alignment horizontal="left" wrapText="1"/>
      <protection/>
    </xf>
    <xf numFmtId="49" fontId="5" fillId="0" borderId="0" xfId="55" applyNumberFormat="1" applyFont="1" applyFill="1" applyAlignment="1">
      <alignment horizontal="left" wrapText="1"/>
      <protection/>
    </xf>
    <xf numFmtId="0" fontId="5" fillId="0" borderId="0" xfId="55" applyFont="1" applyFill="1">
      <alignment wrapText="1"/>
      <protection/>
    </xf>
    <xf numFmtId="49" fontId="67" fillId="0" borderId="0" xfId="55" applyNumberFormat="1" applyFont="1" applyFill="1" applyAlignment="1">
      <alignment horizontal="left"/>
      <protection/>
    </xf>
    <xf numFmtId="0" fontId="6" fillId="0" borderId="0" xfId="55" applyFont="1" applyAlignment="1">
      <alignment wrapText="1"/>
      <protection/>
    </xf>
    <xf numFmtId="0" fontId="5" fillId="0" borderId="10" xfId="0" applyFont="1" applyBorder="1" applyAlignment="1">
      <alignment wrapText="1"/>
    </xf>
    <xf numFmtId="0" fontId="3" fillId="33" borderId="10" xfId="55" applyFont="1" applyFill="1" applyBorder="1" applyAlignment="1">
      <alignment horizontal="center" vertical="center" wrapText="1"/>
      <protection/>
    </xf>
    <xf numFmtId="0" fontId="5" fillId="33" borderId="10" xfId="55" applyFont="1" applyFill="1" applyBorder="1">
      <alignment wrapText="1"/>
      <protection/>
    </xf>
    <xf numFmtId="0" fontId="6" fillId="0" borderId="10" xfId="0" applyFont="1" applyFill="1" applyBorder="1" applyAlignment="1">
      <alignment horizontal="left" vertical="top" wrapText="1"/>
    </xf>
    <xf numFmtId="49" fontId="2" fillId="0" borderId="10" xfId="55" applyNumberFormat="1" applyFont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49" fontId="68" fillId="0" borderId="10" xfId="0" applyNumberFormat="1" applyFont="1" applyFill="1" applyBorder="1" applyAlignment="1">
      <alignment wrapText="1"/>
    </xf>
    <xf numFmtId="49" fontId="68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55" applyFont="1" applyBorder="1" applyAlignment="1">
      <alignment horizontal="left" vertical="center" wrapText="1"/>
      <protection/>
    </xf>
    <xf numFmtId="49" fontId="1" fillId="0" borderId="10" xfId="55" applyNumberFormat="1" applyFont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left" vertical="center" wrapText="1"/>
      <protection/>
    </xf>
    <xf numFmtId="0" fontId="15" fillId="33" borderId="10" xfId="55" applyFont="1" applyFill="1" applyBorder="1" applyAlignment="1">
      <alignment horizontal="center" vertical="center" wrapText="1"/>
      <protection/>
    </xf>
    <xf numFmtId="3" fontId="12" fillId="33" borderId="10" xfId="55" applyNumberFormat="1" applyFont="1" applyFill="1" applyBorder="1" applyAlignment="1">
      <alignment horizontal="center" vertical="center" wrapText="1"/>
      <protection/>
    </xf>
    <xf numFmtId="0" fontId="1" fillId="33" borderId="10" xfId="55" applyFont="1" applyFill="1" applyBorder="1" applyAlignment="1">
      <alignment horizontal="left" vertical="center" wrapText="1"/>
      <protection/>
    </xf>
    <xf numFmtId="0" fontId="10" fillId="33" borderId="10" xfId="55" applyFont="1" applyFill="1" applyBorder="1" applyAlignment="1">
      <alignment horizontal="left" vertical="center" wrapText="1"/>
      <protection/>
    </xf>
    <xf numFmtId="3" fontId="3" fillId="33" borderId="10" xfId="55" applyNumberFormat="1" applyFont="1" applyFill="1" applyBorder="1" applyAlignment="1">
      <alignment horizontal="center" vertical="center" wrapText="1"/>
      <protection/>
    </xf>
    <xf numFmtId="49" fontId="2" fillId="0" borderId="12" xfId="55" applyNumberFormat="1" applyFont="1" applyBorder="1" applyAlignment="1">
      <alignment horizontal="center" vertical="center" wrapText="1"/>
      <protection/>
    </xf>
    <xf numFmtId="0" fontId="69" fillId="0" borderId="10" xfId="55" applyFont="1" applyFill="1" applyBorder="1" applyAlignment="1">
      <alignment horizontal="left" vertical="center" wrapText="1"/>
      <protection/>
    </xf>
    <xf numFmtId="0" fontId="70" fillId="0" borderId="10" xfId="55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left" vertical="center" wrapText="1"/>
      <protection/>
    </xf>
    <xf numFmtId="0" fontId="5" fillId="0" borderId="0" xfId="55" applyFont="1" applyAlignment="1">
      <alignment horizontal="left" wrapText="1"/>
      <protection/>
    </xf>
    <xf numFmtId="49" fontId="5" fillId="0" borderId="0" xfId="55" applyNumberFormat="1" applyFont="1" applyAlignment="1">
      <alignment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71" fillId="34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5" fillId="0" borderId="0" xfId="55" applyFont="1" applyFill="1" applyAlignment="1">
      <alignment/>
      <protection/>
    </xf>
    <xf numFmtId="49" fontId="67" fillId="0" borderId="0" xfId="0" applyNumberFormat="1" applyFont="1" applyAlignment="1">
      <alignment wrapText="1"/>
    </xf>
    <xf numFmtId="49" fontId="2" fillId="35" borderId="10" xfId="55" applyNumberFormat="1" applyFont="1" applyFill="1" applyBorder="1" applyAlignment="1">
      <alignment horizontal="center" vertical="center" wrapText="1"/>
      <protection/>
    </xf>
    <xf numFmtId="0" fontId="1" fillId="35" borderId="10" xfId="55" applyFont="1" applyFill="1" applyBorder="1" applyAlignment="1">
      <alignment horizontal="left" vertical="center" wrapText="1"/>
      <protection/>
    </xf>
    <xf numFmtId="0" fontId="15" fillId="35" borderId="10" xfId="55" applyFont="1" applyFill="1" applyBorder="1" applyAlignment="1">
      <alignment horizontal="center" vertical="center" wrapText="1"/>
      <protection/>
    </xf>
    <xf numFmtId="0" fontId="5" fillId="35" borderId="0" xfId="55" applyFont="1" applyFill="1">
      <alignment wrapText="1"/>
      <protection/>
    </xf>
    <xf numFmtId="4" fontId="2" fillId="0" borderId="10" xfId="55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0" xfId="55" applyFont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3" fontId="2" fillId="0" borderId="10" xfId="55" applyNumberFormat="1" applyFont="1" applyBorder="1" applyAlignment="1">
      <alignment horizontal="center" vertical="center" wrapText="1"/>
      <protection/>
    </xf>
    <xf numFmtId="4" fontId="2" fillId="0" borderId="10" xfId="55" applyNumberFormat="1" applyFont="1" applyFill="1" applyBorder="1" applyAlignment="1">
      <alignment horizontal="center" vertical="center" wrapText="1"/>
      <protection/>
    </xf>
    <xf numFmtId="4" fontId="14" fillId="0" borderId="10" xfId="0" applyNumberFormat="1" applyFont="1" applyBorder="1" applyAlignment="1">
      <alignment horizontal="center" vertical="center" wrapText="1"/>
    </xf>
    <xf numFmtId="0" fontId="72" fillId="0" borderId="10" xfId="55" applyFont="1" applyFill="1" applyBorder="1" applyAlignment="1">
      <alignment horizontal="center" vertical="center" wrapText="1"/>
      <protection/>
    </xf>
    <xf numFmtId="4" fontId="72" fillId="0" borderId="10" xfId="55" applyNumberFormat="1" applyFont="1" applyFill="1" applyBorder="1" applyAlignment="1">
      <alignment horizontal="center" vertical="center" wrapText="1"/>
      <protection/>
    </xf>
    <xf numFmtId="0" fontId="5" fillId="34" borderId="10" xfId="55" applyFont="1" applyFill="1" applyBorder="1" applyAlignment="1">
      <alignment horizontal="center" vertical="center" wrapText="1"/>
      <protection/>
    </xf>
    <xf numFmtId="4" fontId="3" fillId="0" borderId="10" xfId="55" applyNumberFormat="1" applyFont="1" applyFill="1" applyBorder="1" applyAlignment="1">
      <alignment horizontal="center" vertical="center" wrapText="1"/>
      <protection/>
    </xf>
    <xf numFmtId="4" fontId="3" fillId="35" borderId="10" xfId="55" applyNumberFormat="1" applyFont="1" applyFill="1" applyBorder="1" applyAlignment="1">
      <alignment horizontal="center" vertical="center" wrapText="1"/>
      <protection/>
    </xf>
    <xf numFmtId="3" fontId="13" fillId="0" borderId="10" xfId="0" applyNumberFormat="1" applyFont="1" applyFill="1" applyBorder="1" applyAlignment="1" applyProtection="1">
      <alignment horizontal="center" vertical="center" wrapText="1"/>
      <protection/>
    </xf>
    <xf numFmtId="4" fontId="17" fillId="0" borderId="10" xfId="0" applyNumberFormat="1" applyFont="1" applyFill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0" fontId="72" fillId="35" borderId="10" xfId="55" applyFont="1" applyFill="1" applyBorder="1" applyAlignment="1">
      <alignment horizontal="center" vertical="center" wrapText="1"/>
      <protection/>
    </xf>
    <xf numFmtId="1" fontId="15" fillId="33" borderId="10" xfId="55" applyNumberFormat="1" applyFont="1" applyFill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1" fontId="12" fillId="33" borderId="10" xfId="55" applyNumberFormat="1" applyFont="1" applyFill="1" applyBorder="1" applyAlignment="1">
      <alignment horizontal="center" vertical="center" wrapText="1"/>
      <protection/>
    </xf>
    <xf numFmtId="1" fontId="12" fillId="0" borderId="10" xfId="55" applyNumberFormat="1" applyFont="1" applyFill="1" applyBorder="1" applyAlignment="1">
      <alignment horizontal="center" vertical="center" wrapText="1"/>
      <protection/>
    </xf>
    <xf numFmtId="1" fontId="12" fillId="35" borderId="10" xfId="55" applyNumberFormat="1" applyFont="1" applyFill="1" applyBorder="1" applyAlignment="1">
      <alignment horizontal="center" vertical="center" wrapText="1"/>
      <protection/>
    </xf>
    <xf numFmtId="1" fontId="15" fillId="35" borderId="10" xfId="55" applyNumberFormat="1" applyFont="1" applyFill="1" applyBorder="1" applyAlignment="1">
      <alignment horizontal="center" vertical="center" wrapText="1"/>
      <protection/>
    </xf>
    <xf numFmtId="1" fontId="15" fillId="0" borderId="10" xfId="55" applyNumberFormat="1" applyFont="1" applyFill="1" applyBorder="1" applyAlignment="1">
      <alignment horizontal="center" vertical="center" wrapText="1"/>
      <protection/>
    </xf>
    <xf numFmtId="1" fontId="3" fillId="33" borderId="10" xfId="55" applyNumberFormat="1" applyFont="1" applyFill="1" applyBorder="1" applyAlignment="1">
      <alignment horizontal="center" vertical="center" wrapText="1"/>
      <protection/>
    </xf>
    <xf numFmtId="4" fontId="15" fillId="33" borderId="10" xfId="55" applyNumberFormat="1" applyFont="1" applyFill="1" applyBorder="1" applyAlignment="1">
      <alignment horizontal="center" vertical="center" wrapText="1"/>
      <protection/>
    </xf>
    <xf numFmtId="4" fontId="15" fillId="35" borderId="10" xfId="55" applyNumberFormat="1" applyFont="1" applyFill="1" applyBorder="1" applyAlignment="1">
      <alignment horizontal="center" vertical="center" wrapText="1"/>
      <protection/>
    </xf>
    <xf numFmtId="4" fontId="15" fillId="0" borderId="10" xfId="55" applyNumberFormat="1" applyFont="1" applyFill="1" applyBorder="1" applyAlignment="1">
      <alignment horizontal="center" vertical="center" wrapText="1"/>
      <protection/>
    </xf>
    <xf numFmtId="4" fontId="3" fillId="33" borderId="10" xfId="55" applyNumberFormat="1" applyFont="1" applyFill="1" applyBorder="1" applyAlignment="1">
      <alignment horizontal="center" vertical="center" wrapText="1"/>
      <protection/>
    </xf>
    <xf numFmtId="4" fontId="4" fillId="33" borderId="10" xfId="55" applyNumberFormat="1" applyFont="1" applyFill="1" applyBorder="1" applyAlignment="1">
      <alignment horizontal="center" vertical="center" wrapText="1"/>
      <protection/>
    </xf>
    <xf numFmtId="4" fontId="4" fillId="0" borderId="10" xfId="55" applyNumberFormat="1" applyFont="1" applyBorder="1" applyAlignment="1">
      <alignment horizontal="center" vertical="center" wrapText="1"/>
      <protection/>
    </xf>
    <xf numFmtId="4" fontId="4" fillId="35" borderId="10" xfId="55" applyNumberFormat="1" applyFont="1" applyFill="1" applyBorder="1" applyAlignment="1">
      <alignment horizontal="center" vertical="center" wrapText="1"/>
      <protection/>
    </xf>
    <xf numFmtId="4" fontId="2" fillId="35" borderId="10" xfId="55" applyNumberFormat="1" applyFont="1" applyFill="1" applyBorder="1" applyAlignment="1">
      <alignment horizontal="center" vertical="center" wrapText="1"/>
      <protection/>
    </xf>
    <xf numFmtId="4" fontId="4" fillId="0" borderId="10" xfId="55" applyNumberFormat="1" applyFont="1" applyFill="1" applyBorder="1" applyAlignment="1">
      <alignment horizontal="center" vertical="center" wrapText="1"/>
      <protection/>
    </xf>
    <xf numFmtId="3" fontId="4" fillId="33" borderId="10" xfId="55" applyNumberFormat="1" applyFont="1" applyFill="1" applyBorder="1" applyAlignment="1">
      <alignment horizontal="center" vertical="center" wrapText="1"/>
      <protection/>
    </xf>
    <xf numFmtId="3" fontId="2" fillId="0" borderId="10" xfId="55" applyNumberFormat="1" applyFont="1" applyFill="1" applyBorder="1" applyAlignment="1">
      <alignment horizontal="center" vertical="center" wrapText="1"/>
      <protection/>
    </xf>
    <xf numFmtId="3" fontId="2" fillId="35" borderId="10" xfId="55" applyNumberFormat="1" applyFont="1" applyFill="1" applyBorder="1" applyAlignment="1">
      <alignment horizontal="center" vertical="center" wrapText="1"/>
      <protection/>
    </xf>
    <xf numFmtId="4" fontId="72" fillId="35" borderId="10" xfId="55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7" fillId="0" borderId="0" xfId="0" applyFont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4" fillId="0" borderId="14" xfId="55" applyFont="1" applyFill="1" applyBorder="1" applyAlignment="1">
      <alignment horizontal="center" vertical="center" wrapText="1"/>
      <protection/>
    </xf>
    <xf numFmtId="0" fontId="4" fillId="0" borderId="15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11" fillId="0" borderId="0" xfId="55" applyFont="1" applyBorder="1" applyAlignment="1" applyProtection="1">
      <alignment horizontal="center" vertical="top" wrapText="1"/>
      <protection locked="0"/>
    </xf>
    <xf numFmtId="0" fontId="4" fillId="0" borderId="10" xfId="55" applyFont="1" applyBorder="1" applyAlignment="1">
      <alignment horizontal="center" vertical="center" wrapText="1"/>
      <protection/>
    </xf>
    <xf numFmtId="0" fontId="4" fillId="0" borderId="14" xfId="55" applyFont="1" applyBorder="1" applyAlignment="1">
      <alignment horizontal="center" vertical="center" wrapText="1"/>
      <protection/>
    </xf>
    <xf numFmtId="0" fontId="4" fillId="0" borderId="12" xfId="55" applyFont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49" fontId="5" fillId="0" borderId="0" xfId="55" applyNumberFormat="1" applyFont="1" applyFill="1" applyAlignment="1">
      <alignment horizontal="left" wrapText="1"/>
      <protection/>
    </xf>
    <xf numFmtId="49" fontId="5" fillId="0" borderId="0" xfId="0" applyNumberFormat="1" applyFont="1" applyFill="1" applyAlignment="1">
      <alignment horizontal="left" wrapText="1"/>
    </xf>
    <xf numFmtId="0" fontId="6" fillId="0" borderId="0" xfId="0" applyFont="1" applyBorder="1" applyAlignment="1">
      <alignment horizontal="left" wrapText="1"/>
    </xf>
    <xf numFmtId="49" fontId="2" fillId="0" borderId="10" xfId="55" applyNumberFormat="1" applyFont="1" applyBorder="1" applyAlignment="1">
      <alignment horizontal="center" vertical="center" wrapText="1"/>
      <protection/>
    </xf>
    <xf numFmtId="0" fontId="68" fillId="0" borderId="0" xfId="55" applyFont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 wrapText="1"/>
      <protection locked="0"/>
    </xf>
    <xf numFmtId="49" fontId="20" fillId="0" borderId="0" xfId="0" applyNumberFormat="1" applyFont="1" applyFill="1" applyAlignment="1">
      <alignment horizontal="left" wrapText="1"/>
    </xf>
    <xf numFmtId="49" fontId="17" fillId="0" borderId="0" xfId="55" applyNumberFormat="1" applyFont="1" applyAlignment="1">
      <alignment horizontal="left" wrapText="1"/>
      <protection/>
    </xf>
    <xf numFmtId="191" fontId="5" fillId="0" borderId="0" xfId="55" applyNumberFormat="1" applyFont="1" applyFill="1" applyAlignment="1">
      <alignment horizontal="left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55" applyFont="1" applyAlignment="1">
      <alignment horizontal="left" wrapText="1"/>
      <protection/>
    </xf>
    <xf numFmtId="49" fontId="1" fillId="0" borderId="14" xfId="55" applyNumberFormat="1" applyFont="1" applyFill="1" applyBorder="1" applyAlignment="1">
      <alignment horizontal="center" vertical="center" wrapText="1"/>
      <protection/>
    </xf>
    <xf numFmtId="49" fontId="1" fillId="0" borderId="15" xfId="55" applyNumberFormat="1" applyFont="1" applyFill="1" applyBorder="1" applyAlignment="1">
      <alignment horizontal="center" vertical="center" wrapText="1"/>
      <protection/>
    </xf>
    <xf numFmtId="49" fontId="1" fillId="0" borderId="12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70" fillId="0" borderId="10" xfId="0" applyFont="1" applyBorder="1" applyAlignment="1">
      <alignment horizontal="center" vertical="center" wrapText="1"/>
    </xf>
    <xf numFmtId="0" fontId="70" fillId="0" borderId="16" xfId="55" applyFont="1" applyFill="1" applyBorder="1" applyAlignment="1">
      <alignment horizontal="center" vertical="center" wrapText="1"/>
      <protection/>
    </xf>
    <xf numFmtId="0" fontId="70" fillId="0" borderId="17" xfId="55" applyFont="1" applyFill="1" applyBorder="1" applyAlignment="1">
      <alignment horizontal="center" vertical="center" wrapText="1"/>
      <protection/>
    </xf>
    <xf numFmtId="0" fontId="70" fillId="0" borderId="18" xfId="55" applyFont="1" applyFill="1" applyBorder="1" applyAlignment="1">
      <alignment horizontal="center" vertical="center" wrapText="1"/>
      <protection/>
    </xf>
    <xf numFmtId="0" fontId="70" fillId="0" borderId="19" xfId="55" applyFont="1" applyFill="1" applyBorder="1" applyAlignment="1">
      <alignment horizontal="center" vertical="center" wrapText="1"/>
      <protection/>
    </xf>
    <xf numFmtId="0" fontId="70" fillId="0" borderId="14" xfId="55" applyFont="1" applyFill="1" applyBorder="1" applyAlignment="1">
      <alignment horizontal="center" vertical="center" wrapText="1"/>
      <protection/>
    </xf>
    <xf numFmtId="0" fontId="70" fillId="0" borderId="15" xfId="55" applyFont="1" applyFill="1" applyBorder="1" applyAlignment="1">
      <alignment horizontal="center" vertical="center" wrapText="1"/>
      <protection/>
    </xf>
    <xf numFmtId="0" fontId="70" fillId="0" borderId="12" xfId="55" applyFont="1" applyFill="1" applyBorder="1" applyAlignment="1">
      <alignment horizontal="center" vertical="center" wrapText="1"/>
      <protection/>
    </xf>
    <xf numFmtId="0" fontId="3" fillId="0" borderId="16" xfId="55" applyFont="1" applyFill="1" applyBorder="1" applyAlignment="1">
      <alignment horizontal="center" vertical="center" wrapText="1"/>
      <protection/>
    </xf>
    <xf numFmtId="0" fontId="3" fillId="0" borderId="17" xfId="55" applyFont="1" applyFill="1" applyBorder="1" applyAlignment="1">
      <alignment horizontal="center" vertical="center" wrapText="1"/>
      <protection/>
    </xf>
    <xf numFmtId="0" fontId="3" fillId="0" borderId="18" xfId="55" applyFont="1" applyFill="1" applyBorder="1" applyAlignment="1">
      <alignment horizontal="center" vertical="center" wrapText="1"/>
      <protection/>
    </xf>
    <xf numFmtId="0" fontId="3" fillId="0" borderId="19" xfId="55" applyFont="1" applyFill="1" applyBorder="1" applyAlignment="1">
      <alignment horizontal="center" vertical="center" wrapText="1"/>
      <protection/>
    </xf>
    <xf numFmtId="0" fontId="7" fillId="0" borderId="0" xfId="55" applyFont="1" applyAlignment="1">
      <alignment horizontal="center" vertical="top" wrapText="1"/>
      <protection/>
    </xf>
    <xf numFmtId="0" fontId="66" fillId="0" borderId="11" xfId="55" applyFont="1" applyBorder="1" applyAlignment="1">
      <alignment horizontal="center" vertical="top"/>
      <protection/>
    </xf>
    <xf numFmtId="0" fontId="4" fillId="0" borderId="0" xfId="55" applyFont="1" applyBorder="1" applyAlignment="1">
      <alignment horizontal="center" vertical="top" wrapText="1"/>
      <protection/>
    </xf>
    <xf numFmtId="0" fontId="3" fillId="0" borderId="20" xfId="55" applyFont="1" applyFill="1" applyBorder="1" applyAlignment="1">
      <alignment horizontal="center" vertical="center" wrapText="1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19" fillId="0" borderId="13" xfId="0" applyNumberFormat="1" applyFont="1" applyBorder="1" applyAlignment="1">
      <alignment horizontal="center" vertical="top" wrapText="1"/>
    </xf>
    <xf numFmtId="2" fontId="19" fillId="0" borderId="21" xfId="0" applyNumberFormat="1" applyFont="1" applyBorder="1" applyAlignment="1">
      <alignment horizontal="center" vertical="top" wrapText="1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4" xfId="53"/>
    <cellStyle name="Обычный 2" xfId="54"/>
    <cellStyle name="Обычный 3" xfId="55"/>
    <cellStyle name="Обычный 38" xfId="56"/>
    <cellStyle name="Обычный 4" xfId="57"/>
    <cellStyle name="Обычный 40" xfId="58"/>
    <cellStyle name="Обычный 49" xfId="59"/>
    <cellStyle name="Обычный 5" xfId="60"/>
    <cellStyle name="Обычный 54" xfId="61"/>
    <cellStyle name="Обычный 56" xfId="62"/>
    <cellStyle name="Обычный 6" xfId="63"/>
    <cellStyle name="Обычный 67" xfId="64"/>
    <cellStyle name="Обычный 70" xfId="65"/>
    <cellStyle name="Обычный 77" xfId="66"/>
    <cellStyle name="Обычный 8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Процентный 2" xfId="73"/>
    <cellStyle name="Процентный 2 2" xfId="74"/>
    <cellStyle name="Процентный 2 2 2" xfId="75"/>
    <cellStyle name="Процентный 2 3" xfId="76"/>
    <cellStyle name="Процентный 2 3 2" xfId="77"/>
    <cellStyle name="Процентный 2 4" xfId="78"/>
    <cellStyle name="Процентный 2 4 2" xfId="79"/>
    <cellStyle name="Процентный 2 5" xfId="80"/>
    <cellStyle name="Процентный 3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\30days\&#1050;&#1072;&#1073;&#1080;&#1085;&#1077;&#1090;%20&#8470;15\&#1056;&#1077;&#1077;&#1089;&#1090;&#1088;%20&#1079;&#1072;&#1082;&#1091;&#1087;&#1072;%20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"/>
      <sheetName val="поставщики"/>
      <sheetName val="Справочник"/>
      <sheetName val="номенклатор"/>
    </sheetNames>
    <sheetDataSet>
      <sheetData sheetId="2">
        <row r="2">
          <cell r="B2" t="str">
            <v>ВСЦ "Патриот"</v>
          </cell>
        </row>
        <row r="3">
          <cell r="B3" t="str">
            <v>ВСШ № 1</v>
          </cell>
        </row>
        <row r="4">
          <cell r="B4" t="str">
            <v>Гимназия № 17</v>
          </cell>
        </row>
        <row r="5">
          <cell r="B5" t="str">
            <v>Гимназия № 44</v>
          </cell>
        </row>
        <row r="6">
          <cell r="B6" t="str">
            <v>Гимназия № 48</v>
          </cell>
        </row>
        <row r="7">
          <cell r="B7" t="str">
            <v>Гимназия № 62</v>
          </cell>
        </row>
        <row r="8">
          <cell r="B8" t="str">
            <v>Гимназия № 70</v>
          </cell>
        </row>
        <row r="9">
          <cell r="B9" t="str">
            <v>ГСЮН</v>
          </cell>
        </row>
        <row r="10">
          <cell r="B10" t="str">
            <v> Детский сад № 1</v>
          </cell>
        </row>
        <row r="11">
          <cell r="B11" t="str">
            <v> Детский сад № 10</v>
          </cell>
        </row>
        <row r="12">
          <cell r="B12" t="str">
            <v>Детский сад № 108</v>
          </cell>
        </row>
        <row r="13">
          <cell r="B13" t="str">
            <v> Детский сад № 11</v>
          </cell>
        </row>
        <row r="14">
          <cell r="B14" t="str">
            <v>Детский сад № 118</v>
          </cell>
        </row>
        <row r="15">
          <cell r="B15" t="str">
            <v>Детский сад № 131</v>
          </cell>
        </row>
        <row r="16">
          <cell r="B16" t="str">
            <v>Детский сад № 133</v>
          </cell>
        </row>
        <row r="17">
          <cell r="B17" t="str">
            <v>Детский сад № 140</v>
          </cell>
        </row>
        <row r="18">
          <cell r="B18" t="str">
            <v>Детский сад № 144</v>
          </cell>
        </row>
        <row r="19">
          <cell r="B19" t="str">
            <v>Детский сад № 150</v>
          </cell>
        </row>
        <row r="20">
          <cell r="B20" t="str">
            <v> Детский сад № 158</v>
          </cell>
        </row>
        <row r="21">
          <cell r="B21" t="str">
            <v> Детский сад № 165</v>
          </cell>
        </row>
        <row r="22">
          <cell r="B22" t="str">
            <v> Детский сад № 172</v>
          </cell>
        </row>
        <row r="23">
          <cell r="B23" t="str">
            <v> Детский сад № 175</v>
          </cell>
        </row>
        <row r="24">
          <cell r="B24" t="str">
            <v> Детский сад № 178</v>
          </cell>
        </row>
        <row r="25">
          <cell r="B25" t="str">
            <v> Детский сад № 18</v>
          </cell>
        </row>
        <row r="26">
          <cell r="B26" t="str">
            <v> Детский сад № 182</v>
          </cell>
        </row>
        <row r="27">
          <cell r="B27" t="str">
            <v> Детский сад № 186</v>
          </cell>
        </row>
        <row r="28">
          <cell r="B28" t="str">
            <v> Детский сад № 190</v>
          </cell>
        </row>
        <row r="29">
          <cell r="B29" t="str">
            <v> Детский сад № 196</v>
          </cell>
        </row>
        <row r="30">
          <cell r="B30" t="str">
            <v> Детский сад № 2</v>
          </cell>
        </row>
        <row r="31">
          <cell r="B31" t="str">
            <v> Детский сад № 22</v>
          </cell>
        </row>
        <row r="32">
          <cell r="B32" t="str">
            <v> Детский сад № 200</v>
          </cell>
        </row>
        <row r="33">
          <cell r="B33" t="str">
            <v> Детский сад № 206</v>
          </cell>
        </row>
        <row r="34">
          <cell r="B34" t="str">
            <v> Детский сад № 208</v>
          </cell>
        </row>
        <row r="35">
          <cell r="B35" t="str">
            <v> Детский сад № 212</v>
          </cell>
        </row>
        <row r="36">
          <cell r="B36" t="str">
            <v> Детский сад № 214</v>
          </cell>
        </row>
        <row r="37">
          <cell r="B37" t="str">
            <v> Детский сад № 215</v>
          </cell>
        </row>
        <row r="38">
          <cell r="B38" t="str">
            <v> Детский сад № 216</v>
          </cell>
        </row>
        <row r="39">
          <cell r="B39" t="str">
            <v> Детский сад № 222</v>
          </cell>
        </row>
        <row r="40">
          <cell r="B40" t="str">
            <v> Детский сад № 224</v>
          </cell>
        </row>
        <row r="41">
          <cell r="B41" t="str">
            <v> Детский сад № 226</v>
          </cell>
        </row>
        <row r="42">
          <cell r="B42" t="str">
            <v> Детский сад № 229</v>
          </cell>
        </row>
        <row r="43">
          <cell r="B43" t="str">
            <v> Детский сад № 231</v>
          </cell>
        </row>
        <row r="44">
          <cell r="B44" t="str">
            <v> Детский сад № 233</v>
          </cell>
        </row>
        <row r="45">
          <cell r="B45" t="str">
            <v> Детский сад № 237</v>
          </cell>
        </row>
        <row r="46">
          <cell r="B46" t="str">
            <v> Детский сад № 238</v>
          </cell>
        </row>
        <row r="47">
          <cell r="B47" t="str">
            <v> Детский сад № 240</v>
          </cell>
        </row>
        <row r="48">
          <cell r="B48" t="str">
            <v> Детский сад № 242</v>
          </cell>
        </row>
        <row r="49">
          <cell r="B49" t="str">
            <v> Детский сад № 248</v>
          </cell>
        </row>
        <row r="50">
          <cell r="B50" t="str">
            <v> Детский сад № 249</v>
          </cell>
        </row>
        <row r="51">
          <cell r="B51" t="str">
            <v> Детский сад № 251</v>
          </cell>
        </row>
        <row r="52">
          <cell r="B52" t="str">
            <v> Детский сад № 26</v>
          </cell>
        </row>
        <row r="53">
          <cell r="B53" t="str">
            <v> Детский сад № 261</v>
          </cell>
        </row>
        <row r="54">
          <cell r="B54" t="str">
            <v> Детский сад № 263</v>
          </cell>
        </row>
        <row r="55">
          <cell r="B55" t="str">
            <v> Детский сад № 266</v>
          </cell>
        </row>
        <row r="56">
          <cell r="B56" t="str">
            <v> Детский сад № 268</v>
          </cell>
        </row>
        <row r="57">
          <cell r="B57" t="str">
            <v> Детский сад № 33</v>
          </cell>
        </row>
        <row r="58">
          <cell r="B58" t="str">
            <v> Детский сад № 35</v>
          </cell>
        </row>
        <row r="59">
          <cell r="B59" t="str">
            <v> Детский сад № 41</v>
          </cell>
        </row>
        <row r="60">
          <cell r="B60" t="str">
            <v> Детский сад № 42</v>
          </cell>
        </row>
        <row r="61">
          <cell r="B61" t="str">
            <v> Детский сад № 44</v>
          </cell>
        </row>
        <row r="62">
          <cell r="B62" t="str">
            <v> Детский сад № 48</v>
          </cell>
        </row>
        <row r="63">
          <cell r="B63" t="str">
            <v> Детский сад № 5</v>
          </cell>
        </row>
        <row r="64">
          <cell r="B64" t="str">
            <v> Детский сад № 54</v>
          </cell>
        </row>
        <row r="65">
          <cell r="B65" t="str">
            <v> Детский сад № 55</v>
          </cell>
        </row>
        <row r="66">
          <cell r="B66" t="str">
            <v> Детский сад № 58</v>
          </cell>
        </row>
        <row r="67">
          <cell r="B67" t="str">
            <v> Детский сад № 6</v>
          </cell>
        </row>
        <row r="68">
          <cell r="B68" t="str">
            <v> Детский сад № 7</v>
          </cell>
        </row>
        <row r="69">
          <cell r="B69" t="str">
            <v> Детский сад № 70</v>
          </cell>
        </row>
        <row r="70">
          <cell r="B70" t="str">
            <v> Детский сад № 74</v>
          </cell>
        </row>
        <row r="71">
          <cell r="B71" t="str">
            <v> Детский сад № 80</v>
          </cell>
        </row>
        <row r="72">
          <cell r="B72" t="str">
            <v> Детский сад № 88</v>
          </cell>
        </row>
        <row r="73">
          <cell r="B73" t="str">
            <v> Детский сад № 9</v>
          </cell>
        </row>
        <row r="74">
          <cell r="B74" t="str">
            <v>Детский дом "Остров надежды"</v>
          </cell>
        </row>
        <row r="75">
          <cell r="B75" t="str">
            <v>Детский дом "Ровесник"</v>
          </cell>
        </row>
        <row r="76">
          <cell r="B76" t="str">
            <v>ДОД "Флагман"</v>
          </cell>
        </row>
        <row r="77">
          <cell r="B77" t="str">
            <v>Спорт. школа № 1</v>
          </cell>
        </row>
        <row r="78">
          <cell r="B78" t="str">
            <v>Спец. школа № 20</v>
          </cell>
        </row>
        <row r="79">
          <cell r="B79" t="str">
            <v>Интернат № 38</v>
          </cell>
        </row>
        <row r="80">
          <cell r="B80" t="str">
            <v>Лицей № 11</v>
          </cell>
        </row>
        <row r="81">
          <cell r="B81" t="str">
            <v>Лицей № 111</v>
          </cell>
        </row>
        <row r="82">
          <cell r="B82" t="str">
            <v>Лицей № 34</v>
          </cell>
        </row>
        <row r="83">
          <cell r="B83" t="str">
            <v>Лицей № 84</v>
          </cell>
        </row>
        <row r="84">
          <cell r="B84" t="str">
            <v>ЦРЛ</v>
          </cell>
        </row>
        <row r="85">
          <cell r="B85" t="str">
            <v>ЦДиК</v>
          </cell>
        </row>
        <row r="86">
          <cell r="B86" t="str">
            <v>ЦБ</v>
          </cell>
        </row>
        <row r="87">
          <cell r="B87" t="str">
            <v>Школа № 101</v>
          </cell>
        </row>
        <row r="88">
          <cell r="B88" t="str">
            <v>Школа № 103</v>
          </cell>
        </row>
        <row r="89">
          <cell r="B89" t="str">
            <v>Школа № 106</v>
          </cell>
        </row>
        <row r="90">
          <cell r="B90" t="str">
            <v>Школа № 12</v>
          </cell>
        </row>
        <row r="91">
          <cell r="B91" t="str">
            <v>Школа № 16</v>
          </cell>
        </row>
        <row r="92">
          <cell r="B92" t="str">
            <v>Школа № 2</v>
          </cell>
        </row>
        <row r="93">
          <cell r="B93" t="str">
            <v>Школа № 26</v>
          </cell>
        </row>
        <row r="94">
          <cell r="B94" t="str">
            <v>Школа № 31</v>
          </cell>
        </row>
        <row r="95">
          <cell r="B95" t="str">
            <v>Школа № 4</v>
          </cell>
        </row>
        <row r="96">
          <cell r="B96" t="str">
            <v>Школа № 41</v>
          </cell>
        </row>
        <row r="97">
          <cell r="B97" t="str">
            <v>Школа № 52</v>
          </cell>
        </row>
        <row r="98">
          <cell r="B98" t="str">
            <v>Школа № 55</v>
          </cell>
        </row>
        <row r="99">
          <cell r="B99" t="str">
            <v>Школа № 67</v>
          </cell>
        </row>
        <row r="100">
          <cell r="B100" t="str">
            <v>Школа № 72</v>
          </cell>
        </row>
        <row r="101">
          <cell r="B101" t="str">
            <v>Школа № 91</v>
          </cell>
        </row>
        <row r="102">
          <cell r="B102" t="str">
            <v>Школа № 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tabSelected="1" zoomScalePageLayoutView="0" workbookViewId="0" topLeftCell="A4">
      <selection activeCell="AA26" sqref="AA26"/>
    </sheetView>
  </sheetViews>
  <sheetFormatPr defaultColWidth="9.140625" defaultRowHeight="12.75"/>
  <cols>
    <col min="1" max="1" width="6.28125" style="28" customWidth="1"/>
    <col min="2" max="2" width="30.8515625" style="29" customWidth="1"/>
    <col min="3" max="3" width="7.140625" style="29" customWidth="1"/>
    <col min="4" max="4" width="8.00390625" style="29" customWidth="1"/>
    <col min="5" max="5" width="7.140625" style="29" customWidth="1"/>
    <col min="6" max="6" width="8.421875" style="29" customWidth="1"/>
    <col min="7" max="7" width="7.8515625" style="29" customWidth="1"/>
    <col min="8" max="8" width="5.8515625" style="29" customWidth="1"/>
    <col min="9" max="9" width="8.8515625" style="29" customWidth="1"/>
    <col min="10" max="10" width="7.57421875" style="29" customWidth="1"/>
    <col min="11" max="11" width="6.7109375" style="29" customWidth="1"/>
    <col min="12" max="12" width="6.00390625" style="29" customWidth="1"/>
    <col min="13" max="14" width="6.421875" style="29" customWidth="1"/>
    <col min="15" max="15" width="7.7109375" style="29" customWidth="1"/>
    <col min="16" max="16" width="8.140625" style="29" customWidth="1"/>
    <col min="17" max="17" width="8.421875" style="29" customWidth="1"/>
    <col min="18" max="18" width="10.140625" style="29" customWidth="1"/>
    <col min="19" max="19" width="11.28125" style="29" customWidth="1"/>
    <col min="20" max="20" width="9.28125" style="29" customWidth="1"/>
    <col min="21" max="21" width="9.8515625" style="29" customWidth="1"/>
    <col min="22" max="22" width="8.421875" style="29" customWidth="1"/>
    <col min="23" max="23" width="11.28125" style="29" customWidth="1"/>
    <col min="24" max="24" width="10.57421875" style="29" customWidth="1"/>
    <col min="25" max="26" width="13.00390625" style="29" customWidth="1"/>
    <col min="27" max="27" width="12.00390625" style="29" customWidth="1"/>
    <col min="28" max="28" width="9.421875" style="29" customWidth="1"/>
    <col min="29" max="16384" width="9.140625" style="29" customWidth="1"/>
  </cols>
  <sheetData>
    <row r="1" spans="1:27" s="7" customFormat="1" ht="12.75" customHeight="1">
      <c r="A1" s="9"/>
      <c r="Z1" s="166" t="s">
        <v>22</v>
      </c>
      <c r="AA1" s="166"/>
    </row>
    <row r="2" spans="1:21" s="12" customFormat="1" ht="15.75">
      <c r="A2" s="11"/>
      <c r="B2" s="167" t="s">
        <v>164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</row>
    <row r="3" spans="1:21" s="14" customFormat="1" ht="15.75" customHeight="1">
      <c r="A3" s="13"/>
      <c r="C3" s="15"/>
      <c r="D3" s="15"/>
      <c r="E3" s="15"/>
      <c r="F3" s="15"/>
      <c r="G3" s="15"/>
      <c r="H3" s="15" t="s">
        <v>15</v>
      </c>
      <c r="I3" s="168"/>
      <c r="J3" s="168"/>
      <c r="K3" s="168"/>
      <c r="L3" s="168"/>
      <c r="M3" s="168"/>
      <c r="N3" s="168"/>
      <c r="O3" s="168"/>
      <c r="P3" s="15"/>
      <c r="Q3" s="15"/>
      <c r="R3" s="15"/>
      <c r="S3" s="15"/>
      <c r="T3" s="15"/>
      <c r="U3" s="15"/>
    </row>
    <row r="4" spans="1:21" s="12" customFormat="1" ht="15.75" customHeight="1">
      <c r="A4" s="11"/>
      <c r="B4" s="16"/>
      <c r="C4" s="16"/>
      <c r="D4" s="16"/>
      <c r="E4" s="16"/>
      <c r="F4" s="16"/>
      <c r="G4" s="16"/>
      <c r="H4" s="182" t="s">
        <v>148</v>
      </c>
      <c r="I4" s="182"/>
      <c r="J4" s="182"/>
      <c r="K4" s="182"/>
      <c r="L4" s="182"/>
      <c r="M4" s="182"/>
      <c r="N4" s="182"/>
      <c r="O4" s="182"/>
      <c r="P4" s="182"/>
      <c r="Q4" s="16"/>
      <c r="R4" s="16"/>
      <c r="S4" s="16"/>
      <c r="T4" s="16"/>
      <c r="U4" s="16"/>
    </row>
    <row r="5" spans="1:20" s="12" customFormat="1" ht="12.75">
      <c r="A5" s="17"/>
      <c r="B5" s="18" t="s">
        <v>14</v>
      </c>
      <c r="C5" s="19"/>
      <c r="D5" s="19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9"/>
      <c r="Q5" s="19"/>
      <c r="R5" s="19"/>
      <c r="S5" s="19"/>
      <c r="T5" s="19"/>
    </row>
    <row r="6" spans="1:15" s="12" customFormat="1" ht="12.75" customHeight="1">
      <c r="A6" s="17"/>
      <c r="E6" s="184" t="s">
        <v>84</v>
      </c>
      <c r="F6" s="184"/>
      <c r="G6" s="184"/>
      <c r="H6" s="184"/>
      <c r="I6" s="184"/>
      <c r="J6" s="184"/>
      <c r="K6" s="184"/>
      <c r="L6" s="184"/>
      <c r="M6" s="184"/>
      <c r="N6" s="184"/>
      <c r="O6" s="184"/>
    </row>
    <row r="7" spans="1:27" s="67" customFormat="1" ht="15.75" customHeight="1">
      <c r="A7" s="66"/>
      <c r="B7" s="68"/>
      <c r="C7" s="172"/>
      <c r="D7" s="172"/>
      <c r="E7" s="172"/>
      <c r="F7" s="172"/>
      <c r="G7" s="172"/>
      <c r="H7" s="172"/>
      <c r="I7" s="172"/>
      <c r="J7" s="172"/>
      <c r="K7" s="69"/>
      <c r="L7" s="69"/>
      <c r="M7" s="69"/>
      <c r="N7" s="69"/>
      <c r="O7" s="69"/>
      <c r="P7" s="69"/>
      <c r="Q7" s="69"/>
      <c r="R7" s="69"/>
      <c r="S7" s="69"/>
      <c r="T7" s="69"/>
      <c r="U7" s="68"/>
      <c r="V7" s="68"/>
      <c r="W7" s="68"/>
      <c r="X7" s="68"/>
      <c r="Y7" s="68"/>
      <c r="Z7" s="68"/>
      <c r="AA7" s="12" t="s">
        <v>33</v>
      </c>
    </row>
    <row r="8" spans="1:26" s="67" customFormat="1" ht="12.75">
      <c r="A8" s="66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</row>
    <row r="9" spans="1:28" ht="21.75" customHeight="1">
      <c r="A9" s="180" t="s">
        <v>1</v>
      </c>
      <c r="B9" s="173" t="s">
        <v>69</v>
      </c>
      <c r="C9" s="176" t="s">
        <v>36</v>
      </c>
      <c r="D9" s="176"/>
      <c r="E9" s="176" t="s">
        <v>93</v>
      </c>
      <c r="F9" s="176"/>
      <c r="G9" s="176" t="s">
        <v>19</v>
      </c>
      <c r="H9" s="176" t="s">
        <v>18</v>
      </c>
      <c r="I9" s="176"/>
      <c r="J9" s="176"/>
      <c r="K9" s="176"/>
      <c r="L9" s="176"/>
      <c r="M9" s="176"/>
      <c r="N9" s="176"/>
      <c r="O9" s="169" t="s">
        <v>28</v>
      </c>
      <c r="P9" s="176" t="s">
        <v>86</v>
      </c>
      <c r="Q9" s="176"/>
      <c r="R9" s="176"/>
      <c r="S9" s="176"/>
      <c r="T9" s="176"/>
      <c r="U9" s="176"/>
      <c r="V9" s="176"/>
      <c r="W9" s="169" t="s">
        <v>47</v>
      </c>
      <c r="X9" s="176" t="s">
        <v>48</v>
      </c>
      <c r="Y9" s="173" t="s">
        <v>0</v>
      </c>
      <c r="Z9" s="173"/>
      <c r="AA9" s="169" t="s">
        <v>94</v>
      </c>
      <c r="AB9" s="169" t="s">
        <v>95</v>
      </c>
    </row>
    <row r="10" spans="1:28" ht="12.75">
      <c r="A10" s="180"/>
      <c r="B10" s="173"/>
      <c r="C10" s="176"/>
      <c r="D10" s="176"/>
      <c r="E10" s="176"/>
      <c r="F10" s="176"/>
      <c r="G10" s="176"/>
      <c r="H10" s="176" t="s">
        <v>37</v>
      </c>
      <c r="I10" s="176" t="s">
        <v>38</v>
      </c>
      <c r="J10" s="176" t="s">
        <v>11</v>
      </c>
      <c r="K10" s="176"/>
      <c r="L10" s="176"/>
      <c r="M10" s="176"/>
      <c r="N10" s="176"/>
      <c r="O10" s="170"/>
      <c r="P10" s="176" t="s">
        <v>37</v>
      </c>
      <c r="Q10" s="176" t="s">
        <v>38</v>
      </c>
      <c r="R10" s="176" t="s">
        <v>11</v>
      </c>
      <c r="S10" s="176"/>
      <c r="T10" s="176"/>
      <c r="U10" s="176"/>
      <c r="V10" s="176"/>
      <c r="W10" s="170"/>
      <c r="X10" s="176"/>
      <c r="Y10" s="173" t="s">
        <v>33</v>
      </c>
      <c r="Z10" s="174" t="s">
        <v>12</v>
      </c>
      <c r="AA10" s="170"/>
      <c r="AB10" s="170"/>
    </row>
    <row r="11" spans="1:28" ht="101.25" customHeight="1">
      <c r="A11" s="180"/>
      <c r="B11" s="173"/>
      <c r="C11" s="70" t="s">
        <v>37</v>
      </c>
      <c r="D11" s="70" t="s">
        <v>41</v>
      </c>
      <c r="E11" s="70" t="s">
        <v>40</v>
      </c>
      <c r="F11" s="70" t="s">
        <v>96</v>
      </c>
      <c r="G11" s="176"/>
      <c r="H11" s="176"/>
      <c r="I11" s="176"/>
      <c r="J11" s="70" t="s">
        <v>29</v>
      </c>
      <c r="K11" s="70" t="s">
        <v>97</v>
      </c>
      <c r="L11" s="70" t="s">
        <v>98</v>
      </c>
      <c r="M11" s="70" t="s">
        <v>99</v>
      </c>
      <c r="N11" s="70" t="s">
        <v>100</v>
      </c>
      <c r="O11" s="171"/>
      <c r="P11" s="176"/>
      <c r="Q11" s="176"/>
      <c r="R11" s="70" t="s">
        <v>101</v>
      </c>
      <c r="S11" s="70" t="s">
        <v>102</v>
      </c>
      <c r="T11" s="70" t="s">
        <v>103</v>
      </c>
      <c r="U11" s="70" t="s">
        <v>104</v>
      </c>
      <c r="V11" s="70" t="s">
        <v>105</v>
      </c>
      <c r="W11" s="171"/>
      <c r="X11" s="176"/>
      <c r="Y11" s="173"/>
      <c r="Z11" s="175"/>
      <c r="AA11" s="171"/>
      <c r="AB11" s="171"/>
    </row>
    <row r="12" spans="1:28" s="74" customFormat="1" ht="30" customHeight="1">
      <c r="A12" s="71">
        <v>1</v>
      </c>
      <c r="B12" s="34">
        <v>2</v>
      </c>
      <c r="C12" s="34">
        <v>3</v>
      </c>
      <c r="D12" s="34">
        <v>4</v>
      </c>
      <c r="E12" s="34">
        <v>5</v>
      </c>
      <c r="F12" s="34">
        <v>6</v>
      </c>
      <c r="G12" s="34">
        <v>7</v>
      </c>
      <c r="H12" s="34">
        <v>8</v>
      </c>
      <c r="I12" s="72" t="s">
        <v>110</v>
      </c>
      <c r="J12" s="34">
        <v>10</v>
      </c>
      <c r="K12" s="34">
        <v>11</v>
      </c>
      <c r="L12" s="34">
        <v>12</v>
      </c>
      <c r="M12" s="34">
        <v>13</v>
      </c>
      <c r="N12" s="34">
        <v>14</v>
      </c>
      <c r="O12" s="34">
        <v>15</v>
      </c>
      <c r="P12" s="34">
        <v>16</v>
      </c>
      <c r="Q12" s="72" t="s">
        <v>106</v>
      </c>
      <c r="R12" s="34">
        <v>18</v>
      </c>
      <c r="S12" s="34">
        <v>19</v>
      </c>
      <c r="T12" s="34">
        <v>20</v>
      </c>
      <c r="U12" s="34">
        <v>21</v>
      </c>
      <c r="V12" s="34">
        <v>22</v>
      </c>
      <c r="W12" s="34">
        <v>23</v>
      </c>
      <c r="X12" s="34">
        <v>24</v>
      </c>
      <c r="Y12" s="72" t="s">
        <v>107</v>
      </c>
      <c r="Z12" s="72" t="s">
        <v>108</v>
      </c>
      <c r="AA12" s="73">
        <v>27</v>
      </c>
      <c r="AB12" s="73">
        <v>28</v>
      </c>
    </row>
    <row r="13" spans="1:28" ht="21">
      <c r="A13" s="75" t="s">
        <v>4</v>
      </c>
      <c r="B13" s="76" t="s">
        <v>136</v>
      </c>
      <c r="C13" s="55">
        <f>SUM(C14:C19)</f>
        <v>337</v>
      </c>
      <c r="D13" s="55">
        <f>SUM(D14:D19)</f>
        <v>344</v>
      </c>
      <c r="E13" s="55">
        <f>SUM(E14:E19)</f>
        <v>795</v>
      </c>
      <c r="F13" s="55">
        <f>SUM(F14:F19)</f>
        <v>56</v>
      </c>
      <c r="G13" s="77">
        <f aca="true" t="shared" si="0" ref="G13:G19">E13/I13</f>
        <v>2.311046511627907</v>
      </c>
      <c r="H13" s="55">
        <f aca="true" t="shared" si="1" ref="H13:Y13">SUM(H14:H19)</f>
        <v>337</v>
      </c>
      <c r="I13" s="55">
        <f t="shared" si="1"/>
        <v>344</v>
      </c>
      <c r="J13" s="55">
        <f t="shared" si="1"/>
        <v>147</v>
      </c>
      <c r="K13" s="55">
        <f t="shared" si="1"/>
        <v>12</v>
      </c>
      <c r="L13" s="55">
        <f t="shared" si="1"/>
        <v>69</v>
      </c>
      <c r="M13" s="55">
        <f t="shared" si="1"/>
        <v>3</v>
      </c>
      <c r="N13" s="55">
        <f t="shared" si="1"/>
        <v>113</v>
      </c>
      <c r="O13" s="55">
        <f t="shared" si="1"/>
        <v>56</v>
      </c>
      <c r="P13" s="78">
        <f t="shared" si="1"/>
        <v>9150296</v>
      </c>
      <c r="Q13" s="78">
        <f t="shared" si="1"/>
        <v>9056758.72</v>
      </c>
      <c r="R13" s="78">
        <f t="shared" si="1"/>
        <v>2454591.7700000005</v>
      </c>
      <c r="S13" s="78">
        <f t="shared" si="1"/>
        <v>1651819.89</v>
      </c>
      <c r="T13" s="78">
        <f t="shared" si="1"/>
        <v>4131034.94</v>
      </c>
      <c r="U13" s="78">
        <f t="shared" si="1"/>
        <v>1779.18</v>
      </c>
      <c r="V13" s="78">
        <f t="shared" si="1"/>
        <v>817532.9400000001</v>
      </c>
      <c r="W13" s="78">
        <f t="shared" si="1"/>
        <v>5779452.22</v>
      </c>
      <c r="X13" s="78">
        <f t="shared" si="1"/>
        <v>2292582.46</v>
      </c>
      <c r="Y13" s="78">
        <f t="shared" si="1"/>
        <v>165411.92000000016</v>
      </c>
      <c r="Z13" s="79">
        <f aca="true" t="shared" si="2" ref="Z13:Z19">100-((X13+W13)/(R13+S13+T13)*100)</f>
        <v>2.00804846492116</v>
      </c>
      <c r="AA13" s="55">
        <f>SUM(AA14:AA19)</f>
        <v>40</v>
      </c>
      <c r="AB13" s="55">
        <f>SUM(AB14:AB19)</f>
        <v>11</v>
      </c>
    </row>
    <row r="14" spans="1:28" ht="22.5">
      <c r="A14" s="75" t="s">
        <v>6</v>
      </c>
      <c r="B14" s="80" t="s">
        <v>130</v>
      </c>
      <c r="C14" s="81">
        <f aca="true" t="shared" si="3" ref="C14:D19">H14</f>
        <v>3</v>
      </c>
      <c r="D14" s="81">
        <f t="shared" si="3"/>
        <v>4</v>
      </c>
      <c r="E14" s="82">
        <v>21</v>
      </c>
      <c r="F14" s="82">
        <v>2</v>
      </c>
      <c r="G14" s="77">
        <f t="shared" si="0"/>
        <v>5.25</v>
      </c>
      <c r="H14" s="82">
        <v>3</v>
      </c>
      <c r="I14" s="83">
        <f aca="true" t="shared" si="4" ref="I14:I19">SUM(J14:N14)</f>
        <v>4</v>
      </c>
      <c r="J14" s="84">
        <v>4</v>
      </c>
      <c r="K14" s="84">
        <v>0</v>
      </c>
      <c r="L14" s="84">
        <v>0</v>
      </c>
      <c r="M14" s="84">
        <v>0</v>
      </c>
      <c r="N14" s="84">
        <v>0</v>
      </c>
      <c r="O14" s="85">
        <v>1</v>
      </c>
      <c r="P14" s="86">
        <v>24658.76</v>
      </c>
      <c r="Q14" s="87">
        <f aca="true" t="shared" si="5" ref="Q14:Q19">SUM(R14:V14)</f>
        <v>26356.14</v>
      </c>
      <c r="R14" s="86">
        <v>26356.14</v>
      </c>
      <c r="S14" s="86">
        <v>0</v>
      </c>
      <c r="T14" s="86">
        <v>0</v>
      </c>
      <c r="U14" s="86">
        <v>0</v>
      </c>
      <c r="V14" s="86">
        <v>0</v>
      </c>
      <c r="W14" s="86">
        <v>0</v>
      </c>
      <c r="X14" s="86">
        <v>25613.07</v>
      </c>
      <c r="Y14" s="87">
        <f aca="true" t="shared" si="6" ref="Y14:Y19">(R14+S14+T14)-(X14+W14)</f>
        <v>743.0699999999997</v>
      </c>
      <c r="Z14" s="79">
        <f t="shared" si="2"/>
        <v>2.8193430449223627</v>
      </c>
      <c r="AA14" s="131">
        <v>6</v>
      </c>
      <c r="AB14" s="131">
        <v>2</v>
      </c>
    </row>
    <row r="15" spans="1:28" ht="33.75">
      <c r="A15" s="75" t="s">
        <v>7</v>
      </c>
      <c r="B15" s="80" t="s">
        <v>131</v>
      </c>
      <c r="C15" s="81">
        <f>H15</f>
        <v>2</v>
      </c>
      <c r="D15" s="81">
        <f>I15</f>
        <v>2</v>
      </c>
      <c r="E15" s="82">
        <v>2</v>
      </c>
      <c r="F15" s="82">
        <v>0</v>
      </c>
      <c r="G15" s="77">
        <f t="shared" si="0"/>
        <v>1</v>
      </c>
      <c r="H15" s="82">
        <v>2</v>
      </c>
      <c r="I15" s="83">
        <f>SUM(J15:N15)</f>
        <v>2</v>
      </c>
      <c r="J15" s="84">
        <v>0</v>
      </c>
      <c r="K15" s="84">
        <v>0</v>
      </c>
      <c r="L15" s="84">
        <v>2</v>
      </c>
      <c r="M15" s="84">
        <v>0</v>
      </c>
      <c r="N15" s="84">
        <v>0</v>
      </c>
      <c r="O15" s="85">
        <v>0</v>
      </c>
      <c r="P15" s="86">
        <v>8954.58</v>
      </c>
      <c r="Q15" s="87">
        <f>SUM(R15:V15)</f>
        <v>8954.58</v>
      </c>
      <c r="R15" s="86">
        <v>0</v>
      </c>
      <c r="S15" s="86">
        <v>0</v>
      </c>
      <c r="T15" s="86">
        <v>8954.58</v>
      </c>
      <c r="U15" s="86">
        <v>0</v>
      </c>
      <c r="V15" s="86">
        <v>0</v>
      </c>
      <c r="W15" s="86">
        <v>8954.58</v>
      </c>
      <c r="X15" s="86">
        <v>0</v>
      </c>
      <c r="Y15" s="87">
        <f>(R15+S15+T15)-(X15+W15)</f>
        <v>0</v>
      </c>
      <c r="Z15" s="79">
        <f t="shared" si="2"/>
        <v>0</v>
      </c>
      <c r="AA15" s="131">
        <v>0</v>
      </c>
      <c r="AB15" s="131">
        <v>0</v>
      </c>
    </row>
    <row r="16" spans="1:28" ht="22.5">
      <c r="A16" s="75" t="s">
        <v>8</v>
      </c>
      <c r="B16" s="80" t="s">
        <v>132</v>
      </c>
      <c r="C16" s="81">
        <f>H16</f>
        <v>0</v>
      </c>
      <c r="D16" s="81">
        <f>I16</f>
        <v>0</v>
      </c>
      <c r="E16" s="82">
        <v>0</v>
      </c>
      <c r="F16" s="82">
        <v>0</v>
      </c>
      <c r="G16" s="77" t="e">
        <f t="shared" si="0"/>
        <v>#DIV/0!</v>
      </c>
      <c r="H16" s="82">
        <v>0</v>
      </c>
      <c r="I16" s="83">
        <f>SUM(J16:N16)</f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5">
        <v>0</v>
      </c>
      <c r="P16" s="86">
        <v>0</v>
      </c>
      <c r="Q16" s="87">
        <f>SUM(R16:V16)</f>
        <v>0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7">
        <f>(R16+S16+T16)-(X16+W16)</f>
        <v>0</v>
      </c>
      <c r="Z16" s="79" t="e">
        <f t="shared" si="2"/>
        <v>#DIV/0!</v>
      </c>
      <c r="AA16" s="131">
        <v>0</v>
      </c>
      <c r="AB16" s="131">
        <v>0</v>
      </c>
    </row>
    <row r="17" spans="1:28" ht="12.75">
      <c r="A17" s="75" t="s">
        <v>30</v>
      </c>
      <c r="B17" s="104" t="s">
        <v>135</v>
      </c>
      <c r="C17" s="81">
        <f t="shared" si="3"/>
        <v>316</v>
      </c>
      <c r="D17" s="81">
        <f t="shared" si="3"/>
        <v>329</v>
      </c>
      <c r="E17" s="89">
        <v>763</v>
      </c>
      <c r="F17" s="82">
        <v>54</v>
      </c>
      <c r="G17" s="77">
        <f t="shared" si="0"/>
        <v>2.3191489361702127</v>
      </c>
      <c r="H17" s="82">
        <v>316</v>
      </c>
      <c r="I17" s="83">
        <f t="shared" si="4"/>
        <v>329</v>
      </c>
      <c r="J17" s="84">
        <v>140</v>
      </c>
      <c r="K17" s="84">
        <v>11</v>
      </c>
      <c r="L17" s="84">
        <v>63</v>
      </c>
      <c r="M17" s="84">
        <v>3</v>
      </c>
      <c r="N17" s="84">
        <v>112</v>
      </c>
      <c r="O17" s="85">
        <v>55</v>
      </c>
      <c r="P17" s="86">
        <v>9115939.24</v>
      </c>
      <c r="Q17" s="87">
        <f t="shared" si="5"/>
        <v>9021081.37</v>
      </c>
      <c r="R17" s="86">
        <v>2428021.49</v>
      </c>
      <c r="S17" s="86">
        <v>1651739.45</v>
      </c>
      <c r="T17" s="86">
        <v>4122011.07</v>
      </c>
      <c r="U17" s="86">
        <v>1779.18</v>
      </c>
      <c r="V17" s="86">
        <v>817530.18</v>
      </c>
      <c r="W17" s="86">
        <v>5770390.17</v>
      </c>
      <c r="X17" s="86">
        <v>2266834.68</v>
      </c>
      <c r="Y17" s="87">
        <f t="shared" si="6"/>
        <v>164547.16000000015</v>
      </c>
      <c r="Z17" s="79">
        <f t="shared" si="2"/>
        <v>2.006239137095932</v>
      </c>
      <c r="AA17" s="131">
        <v>34</v>
      </c>
      <c r="AB17" s="131">
        <v>9</v>
      </c>
    </row>
    <row r="18" spans="1:28" ht="22.5">
      <c r="A18" s="75" t="s">
        <v>31</v>
      </c>
      <c r="B18" s="80" t="s">
        <v>133</v>
      </c>
      <c r="C18" s="81">
        <f t="shared" si="3"/>
        <v>16</v>
      </c>
      <c r="D18" s="81">
        <f t="shared" si="3"/>
        <v>9</v>
      </c>
      <c r="E18" s="89">
        <v>9</v>
      </c>
      <c r="F18" s="82">
        <v>0</v>
      </c>
      <c r="G18" s="77">
        <f t="shared" si="0"/>
        <v>1</v>
      </c>
      <c r="H18" s="82">
        <v>16</v>
      </c>
      <c r="I18" s="83">
        <f t="shared" si="4"/>
        <v>9</v>
      </c>
      <c r="J18" s="84">
        <v>3</v>
      </c>
      <c r="K18" s="84">
        <v>1</v>
      </c>
      <c r="L18" s="84">
        <v>4</v>
      </c>
      <c r="M18" s="84">
        <v>0</v>
      </c>
      <c r="N18" s="84">
        <v>1</v>
      </c>
      <c r="O18" s="85" t="s">
        <v>13</v>
      </c>
      <c r="P18" s="86">
        <v>743.42</v>
      </c>
      <c r="Q18" s="87">
        <f t="shared" si="5"/>
        <v>366.63</v>
      </c>
      <c r="R18" s="86">
        <v>214.14</v>
      </c>
      <c r="S18" s="86">
        <v>80.44</v>
      </c>
      <c r="T18" s="86">
        <v>69.29</v>
      </c>
      <c r="U18" s="86">
        <v>0</v>
      </c>
      <c r="V18" s="86">
        <v>2.76</v>
      </c>
      <c r="W18" s="86">
        <v>107.47</v>
      </c>
      <c r="X18" s="86">
        <v>134.71</v>
      </c>
      <c r="Y18" s="87">
        <f t="shared" si="6"/>
        <v>121.69</v>
      </c>
      <c r="Z18" s="79">
        <f t="shared" si="2"/>
        <v>33.44326270371286</v>
      </c>
      <c r="AA18" s="131">
        <v>0</v>
      </c>
      <c r="AB18" s="131">
        <v>0</v>
      </c>
    </row>
    <row r="19" spans="1:28" ht="22.5">
      <c r="A19" s="75" t="s">
        <v>32</v>
      </c>
      <c r="B19" s="80" t="s">
        <v>134</v>
      </c>
      <c r="C19" s="81">
        <f>H19</f>
        <v>0</v>
      </c>
      <c r="D19" s="81">
        <f t="shared" si="3"/>
        <v>0</v>
      </c>
      <c r="E19" s="89">
        <v>0</v>
      </c>
      <c r="F19" s="82">
        <v>0</v>
      </c>
      <c r="G19" s="77" t="e">
        <f t="shared" si="0"/>
        <v>#DIV/0!</v>
      </c>
      <c r="H19" s="82">
        <v>0</v>
      </c>
      <c r="I19" s="83">
        <f t="shared" si="4"/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5" t="s">
        <v>13</v>
      </c>
      <c r="P19" s="86">
        <v>0</v>
      </c>
      <c r="Q19" s="87">
        <f t="shared" si="5"/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6">
        <v>0</v>
      </c>
      <c r="Y19" s="87">
        <f t="shared" si="6"/>
        <v>0</v>
      </c>
      <c r="Z19" s="79" t="e">
        <f t="shared" si="2"/>
        <v>#DIV/0!</v>
      </c>
      <c r="AA19" s="131">
        <v>0</v>
      </c>
      <c r="AB19" s="131">
        <v>0</v>
      </c>
    </row>
    <row r="20" spans="1:28" s="7" customFormat="1" ht="18.75" customHeight="1">
      <c r="A20" s="103" t="s">
        <v>24</v>
      </c>
      <c r="B20" s="102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142"/>
      <c r="S20" s="142"/>
      <c r="T20" s="142"/>
      <c r="U20" s="142"/>
      <c r="V20" s="143"/>
      <c r="W20" s="143"/>
      <c r="X20" s="143"/>
      <c r="Y20" s="96"/>
      <c r="Z20" s="96"/>
      <c r="AA20" s="129"/>
      <c r="AB20" s="129"/>
    </row>
    <row r="21" spans="1:28" s="7" customFormat="1" ht="21.75" customHeight="1">
      <c r="A21" s="25" t="s">
        <v>5</v>
      </c>
      <c r="B21" s="23" t="s">
        <v>35</v>
      </c>
      <c r="C21" s="81">
        <f>H21</f>
        <v>281</v>
      </c>
      <c r="D21" s="81">
        <f>I21</f>
        <v>287</v>
      </c>
      <c r="E21" s="3">
        <v>657</v>
      </c>
      <c r="F21" s="20">
        <v>50</v>
      </c>
      <c r="G21" s="77">
        <f>E21/I21</f>
        <v>2.289198606271777</v>
      </c>
      <c r="H21" s="3">
        <v>281</v>
      </c>
      <c r="I21" s="83">
        <f>SUM(J21:N21)</f>
        <v>287</v>
      </c>
      <c r="J21" s="3">
        <v>111</v>
      </c>
      <c r="K21" s="3">
        <v>10</v>
      </c>
      <c r="L21" s="3">
        <v>53</v>
      </c>
      <c r="M21" s="3">
        <v>1</v>
      </c>
      <c r="N21" s="141">
        <v>112</v>
      </c>
      <c r="O21" s="85">
        <v>43</v>
      </c>
      <c r="P21" s="26">
        <v>8640194.73</v>
      </c>
      <c r="Q21" s="87">
        <f>SUM(R21:V21)</f>
        <v>8673258.5</v>
      </c>
      <c r="R21" s="26">
        <v>2370421.82</v>
      </c>
      <c r="S21" s="26">
        <v>1397634.83</v>
      </c>
      <c r="T21" s="26">
        <v>4086041.02</v>
      </c>
      <c r="U21" s="27">
        <v>1630.65</v>
      </c>
      <c r="V21" s="135">
        <v>817530.18</v>
      </c>
      <c r="W21" s="135">
        <v>5483284.06</v>
      </c>
      <c r="X21" s="135">
        <v>2246652.13</v>
      </c>
      <c r="Y21" s="87">
        <f>(R21+S21+T21)-(X21+W21)</f>
        <v>124161.48000000045</v>
      </c>
      <c r="Z21" s="79">
        <f>100-((X21+W21)/(R21+S21+T21)*100)</f>
        <v>1.5808497069530318</v>
      </c>
      <c r="AA21" s="129">
        <v>24</v>
      </c>
      <c r="AB21" s="129">
        <v>9</v>
      </c>
    </row>
    <row r="22" spans="10:16" ht="12.75">
      <c r="J22" s="90"/>
      <c r="K22" s="90"/>
      <c r="L22" s="90"/>
      <c r="M22" s="90"/>
      <c r="N22" s="90"/>
      <c r="O22" s="90"/>
      <c r="P22" s="90"/>
    </row>
    <row r="23" spans="10:16" ht="12.75">
      <c r="J23" s="90"/>
      <c r="K23" s="90"/>
      <c r="L23" s="90"/>
      <c r="M23" s="90"/>
      <c r="N23" s="90"/>
      <c r="O23" s="90"/>
      <c r="P23" s="90"/>
    </row>
    <row r="24" spans="1:18" ht="12.75">
      <c r="A24" s="186" t="s">
        <v>49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</row>
    <row r="25" s="181" customFormat="1" ht="12.75"/>
    <row r="26" spans="1:23" s="93" customFormat="1" ht="36" customHeight="1">
      <c r="A26" s="187" t="s">
        <v>151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92"/>
      <c r="W26" s="92"/>
    </row>
    <row r="27" spans="1:18" s="21" customFormat="1" ht="12.75">
      <c r="A27" s="185" t="s">
        <v>85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54"/>
    </row>
    <row r="28" spans="1:18" s="39" customFormat="1" ht="12.75">
      <c r="A28" s="178" t="s">
        <v>111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54"/>
    </row>
    <row r="29" spans="1:17" s="7" customFormat="1" ht="12.75">
      <c r="A29" s="178" t="s">
        <v>88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</row>
    <row r="30" spans="1:17" s="7" customFormat="1" ht="12.75">
      <c r="A30" s="178" t="s">
        <v>89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</row>
    <row r="31" spans="1:23" s="93" customFormat="1" ht="12.75">
      <c r="A31" s="177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92"/>
      <c r="W31" s="92"/>
    </row>
    <row r="32" spans="1:26" ht="15.75">
      <c r="A32" s="94" t="s">
        <v>109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</row>
    <row r="33" spans="1:15" ht="12.75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</row>
    <row r="34" spans="1:12" s="7" customFormat="1" ht="15.75">
      <c r="A34" s="179" t="s">
        <v>16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</row>
    <row r="35" spans="1:7" s="7" customFormat="1" ht="15.75">
      <c r="A35" s="6"/>
      <c r="E35" s="166" t="s">
        <v>3</v>
      </c>
      <c r="F35" s="166"/>
      <c r="G35" s="8"/>
    </row>
    <row r="36" s="7" customFormat="1" ht="12.75">
      <c r="B36" s="21"/>
    </row>
    <row r="37" ht="12.75">
      <c r="A37" s="38" t="s">
        <v>21</v>
      </c>
    </row>
  </sheetData>
  <sheetProtection formatCells="0" formatColumns="0" formatRows="0"/>
  <mergeCells count="38">
    <mergeCell ref="H4:P4"/>
    <mergeCell ref="E5:O5"/>
    <mergeCell ref="E6:O6"/>
    <mergeCell ref="A27:Q27"/>
    <mergeCell ref="A28:Q28"/>
    <mergeCell ref="A29:Q29"/>
    <mergeCell ref="A24:R24"/>
    <mergeCell ref="A26:U26"/>
    <mergeCell ref="AB9:AB11"/>
    <mergeCell ref="H10:H11"/>
    <mergeCell ref="I10:I11"/>
    <mergeCell ref="J10:N10"/>
    <mergeCell ref="P10:P11"/>
    <mergeCell ref="Q10:Q11"/>
    <mergeCell ref="R10:V10"/>
    <mergeCell ref="W9:W11"/>
    <mergeCell ref="X9:X11"/>
    <mergeCell ref="Y9:Z9"/>
    <mergeCell ref="A31:U31"/>
    <mergeCell ref="A30:Q30"/>
    <mergeCell ref="A34:L34"/>
    <mergeCell ref="A9:A11"/>
    <mergeCell ref="B9:B11"/>
    <mergeCell ref="C9:D10"/>
    <mergeCell ref="E9:F10"/>
    <mergeCell ref="G9:G11"/>
    <mergeCell ref="H9:N9"/>
    <mergeCell ref="A25:IV25"/>
    <mergeCell ref="Z1:AA1"/>
    <mergeCell ref="B2:U2"/>
    <mergeCell ref="I3:O3"/>
    <mergeCell ref="E35:F35"/>
    <mergeCell ref="AA9:AA11"/>
    <mergeCell ref="C7:J7"/>
    <mergeCell ref="Y10:Y11"/>
    <mergeCell ref="Z10:Z11"/>
    <mergeCell ref="O9:O11"/>
    <mergeCell ref="P9:V9"/>
  </mergeCells>
  <printOptions horizontalCentered="1"/>
  <pageMargins left="0.1968503937007874" right="0.1968503937007874" top="0.3937007874015748" bottom="0.1968503937007874" header="0.5118110236220472" footer="0.5118110236220472"/>
  <pageSetup firstPageNumber="7" useFirstPageNumber="1" fitToHeight="10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"/>
  <sheetViews>
    <sheetView zoomScalePageLayoutView="0" workbookViewId="0" topLeftCell="A4">
      <selection activeCell="AD18" sqref="AD18"/>
    </sheetView>
  </sheetViews>
  <sheetFormatPr defaultColWidth="9.140625" defaultRowHeight="12.75"/>
  <cols>
    <col min="1" max="1" width="6.28125" style="28" customWidth="1"/>
    <col min="2" max="2" width="25.421875" style="29" customWidth="1"/>
    <col min="3" max="3" width="10.28125" style="29" customWidth="1"/>
    <col min="4" max="4" width="7.140625" style="29" customWidth="1"/>
    <col min="5" max="5" width="8.00390625" style="29" customWidth="1"/>
    <col min="6" max="6" width="7.140625" style="29" customWidth="1"/>
    <col min="7" max="7" width="8.421875" style="29" customWidth="1"/>
    <col min="8" max="8" width="7.8515625" style="29" customWidth="1"/>
    <col min="9" max="9" width="5.8515625" style="29" customWidth="1"/>
    <col min="10" max="10" width="8.8515625" style="29" customWidth="1"/>
    <col min="11" max="11" width="7.57421875" style="29" customWidth="1"/>
    <col min="12" max="12" width="6.7109375" style="29" customWidth="1"/>
    <col min="13" max="13" width="6.00390625" style="29" customWidth="1"/>
    <col min="14" max="15" width="6.421875" style="29" customWidth="1"/>
    <col min="16" max="16" width="7.7109375" style="29" customWidth="1"/>
    <col min="17" max="17" width="8.140625" style="29" customWidth="1"/>
    <col min="18" max="18" width="8.421875" style="29" customWidth="1"/>
    <col min="19" max="19" width="10.140625" style="29" customWidth="1"/>
    <col min="20" max="20" width="11.28125" style="29" customWidth="1"/>
    <col min="21" max="21" width="9.28125" style="29" customWidth="1"/>
    <col min="22" max="22" width="9.8515625" style="29" customWidth="1"/>
    <col min="23" max="23" width="8.421875" style="29" customWidth="1"/>
    <col min="24" max="24" width="11.28125" style="29" customWidth="1"/>
    <col min="25" max="25" width="10.57421875" style="29" customWidth="1"/>
    <col min="26" max="26" width="10.421875" style="29" customWidth="1"/>
    <col min="27" max="27" width="13.00390625" style="29" customWidth="1"/>
    <col min="28" max="28" width="12.00390625" style="29" customWidth="1"/>
    <col min="29" max="29" width="9.421875" style="29" customWidth="1"/>
    <col min="30" max="30" width="9.140625" style="29" customWidth="1"/>
    <col min="31" max="31" width="18.00390625" style="29" customWidth="1"/>
    <col min="32" max="16384" width="9.140625" style="29" customWidth="1"/>
  </cols>
  <sheetData>
    <row r="1" spans="1:27" s="7" customFormat="1" ht="12.75" customHeight="1">
      <c r="A1" s="9"/>
      <c r="Z1" s="166" t="s">
        <v>68</v>
      </c>
      <c r="AA1" s="166"/>
    </row>
    <row r="2" spans="1:23" s="12" customFormat="1" ht="15.75">
      <c r="A2" s="11"/>
      <c r="B2" s="167" t="s">
        <v>165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</row>
    <row r="3" spans="1:24" s="14" customFormat="1" ht="15.75" customHeight="1">
      <c r="A3" s="13"/>
      <c r="D3" s="15"/>
      <c r="E3" s="15"/>
      <c r="F3" s="15"/>
      <c r="G3" s="15"/>
      <c r="H3" s="15"/>
      <c r="I3" s="15"/>
      <c r="J3" s="15" t="s">
        <v>15</v>
      </c>
      <c r="K3" s="168"/>
      <c r="L3" s="168"/>
      <c r="M3" s="168"/>
      <c r="N3" s="168"/>
      <c r="O3" s="168"/>
      <c r="P3" s="168"/>
      <c r="Q3" s="168"/>
      <c r="R3" s="15"/>
      <c r="S3" s="15"/>
      <c r="T3" s="15"/>
      <c r="U3" s="15"/>
      <c r="V3" s="15"/>
      <c r="W3" s="15"/>
      <c r="X3" s="15"/>
    </row>
    <row r="4" spans="1:24" s="12" customFormat="1" ht="15" customHeight="1">
      <c r="A4" s="11"/>
      <c r="B4" s="16"/>
      <c r="C4" s="16"/>
      <c r="D4" s="16"/>
      <c r="E4" s="16"/>
      <c r="F4" s="16"/>
      <c r="G4" s="16"/>
      <c r="H4" s="16"/>
      <c r="I4" s="16"/>
      <c r="J4" s="182" t="s">
        <v>148</v>
      </c>
      <c r="K4" s="182"/>
      <c r="L4" s="182"/>
      <c r="M4" s="182"/>
      <c r="N4" s="182"/>
      <c r="O4" s="182"/>
      <c r="P4" s="182"/>
      <c r="Q4" s="182"/>
      <c r="R4" s="182"/>
      <c r="S4" s="16"/>
      <c r="T4" s="16"/>
      <c r="U4" s="16"/>
      <c r="V4" s="16"/>
      <c r="W4" s="16"/>
      <c r="X4" s="16"/>
    </row>
    <row r="5" spans="1:28" s="67" customFormat="1" ht="15.75" customHeight="1">
      <c r="A5" s="66"/>
      <c r="B5" s="68"/>
      <c r="C5" s="68"/>
      <c r="D5" s="172"/>
      <c r="E5" s="172"/>
      <c r="F5" s="172"/>
      <c r="G5" s="172"/>
      <c r="H5" s="172"/>
      <c r="I5" s="172"/>
      <c r="J5" s="172"/>
      <c r="K5" s="172"/>
      <c r="L5" s="69"/>
      <c r="M5" s="69"/>
      <c r="N5" s="69"/>
      <c r="O5" s="69"/>
      <c r="P5" s="69"/>
      <c r="Q5" s="69"/>
      <c r="R5" s="69"/>
      <c r="S5" s="69"/>
      <c r="T5" s="69"/>
      <c r="U5" s="69"/>
      <c r="V5" s="68"/>
      <c r="W5" s="68"/>
      <c r="X5" s="68"/>
      <c r="Y5" s="68"/>
      <c r="Z5" s="68"/>
      <c r="AA5" s="68"/>
      <c r="AB5" s="12" t="s">
        <v>33</v>
      </c>
    </row>
    <row r="6" spans="1:27" s="67" customFormat="1" ht="12.75">
      <c r="A6" s="66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</row>
    <row r="7" spans="1:31" ht="21.75" customHeight="1">
      <c r="A7" s="180" t="s">
        <v>1</v>
      </c>
      <c r="B7" s="173" t="s">
        <v>69</v>
      </c>
      <c r="C7" s="192" t="s">
        <v>70</v>
      </c>
      <c r="D7" s="176" t="s">
        <v>36</v>
      </c>
      <c r="E7" s="176"/>
      <c r="F7" s="176" t="s">
        <v>93</v>
      </c>
      <c r="G7" s="176"/>
      <c r="H7" s="176" t="s">
        <v>19</v>
      </c>
      <c r="I7" s="176" t="s">
        <v>18</v>
      </c>
      <c r="J7" s="176"/>
      <c r="K7" s="176"/>
      <c r="L7" s="176"/>
      <c r="M7" s="176"/>
      <c r="N7" s="176"/>
      <c r="O7" s="176"/>
      <c r="P7" s="169" t="s">
        <v>28</v>
      </c>
      <c r="Q7" s="176" t="s">
        <v>86</v>
      </c>
      <c r="R7" s="176"/>
      <c r="S7" s="176"/>
      <c r="T7" s="176"/>
      <c r="U7" s="176"/>
      <c r="V7" s="176"/>
      <c r="W7" s="176"/>
      <c r="X7" s="169" t="s">
        <v>47</v>
      </c>
      <c r="Y7" s="176" t="s">
        <v>48</v>
      </c>
      <c r="Z7" s="173" t="s">
        <v>0</v>
      </c>
      <c r="AA7" s="173"/>
      <c r="AB7" s="169" t="s">
        <v>94</v>
      </c>
      <c r="AC7" s="169" t="s">
        <v>95</v>
      </c>
      <c r="AD7" s="188" t="s">
        <v>150</v>
      </c>
      <c r="AE7" s="188" t="s">
        <v>113</v>
      </c>
    </row>
    <row r="8" spans="1:31" ht="12.75">
      <c r="A8" s="180"/>
      <c r="B8" s="173"/>
      <c r="C8" s="192"/>
      <c r="D8" s="176"/>
      <c r="E8" s="176"/>
      <c r="F8" s="176"/>
      <c r="G8" s="176"/>
      <c r="H8" s="176"/>
      <c r="I8" s="176" t="s">
        <v>37</v>
      </c>
      <c r="J8" s="176" t="s">
        <v>38</v>
      </c>
      <c r="K8" s="176" t="s">
        <v>11</v>
      </c>
      <c r="L8" s="176"/>
      <c r="M8" s="176"/>
      <c r="N8" s="176"/>
      <c r="O8" s="176"/>
      <c r="P8" s="170"/>
      <c r="Q8" s="176" t="s">
        <v>37</v>
      </c>
      <c r="R8" s="176" t="s">
        <v>38</v>
      </c>
      <c r="S8" s="176" t="s">
        <v>11</v>
      </c>
      <c r="T8" s="176"/>
      <c r="U8" s="176"/>
      <c r="V8" s="176"/>
      <c r="W8" s="176"/>
      <c r="X8" s="170"/>
      <c r="Y8" s="176"/>
      <c r="Z8" s="173" t="s">
        <v>33</v>
      </c>
      <c r="AA8" s="174" t="s">
        <v>12</v>
      </c>
      <c r="AB8" s="170"/>
      <c r="AC8" s="170"/>
      <c r="AD8" s="189"/>
      <c r="AE8" s="189"/>
    </row>
    <row r="9" spans="1:31" ht="101.25" customHeight="1">
      <c r="A9" s="180"/>
      <c r="B9" s="173"/>
      <c r="C9" s="192"/>
      <c r="D9" s="70" t="s">
        <v>37</v>
      </c>
      <c r="E9" s="70" t="s">
        <v>41</v>
      </c>
      <c r="F9" s="70" t="s">
        <v>40</v>
      </c>
      <c r="G9" s="70" t="s">
        <v>96</v>
      </c>
      <c r="H9" s="176"/>
      <c r="I9" s="176"/>
      <c r="J9" s="176"/>
      <c r="K9" s="70" t="s">
        <v>29</v>
      </c>
      <c r="L9" s="70" t="s">
        <v>97</v>
      </c>
      <c r="M9" s="70" t="s">
        <v>98</v>
      </c>
      <c r="N9" s="70" t="s">
        <v>99</v>
      </c>
      <c r="O9" s="70" t="s">
        <v>100</v>
      </c>
      <c r="P9" s="171"/>
      <c r="Q9" s="176"/>
      <c r="R9" s="176"/>
      <c r="S9" s="70" t="s">
        <v>101</v>
      </c>
      <c r="T9" s="70" t="s">
        <v>102</v>
      </c>
      <c r="U9" s="70" t="s">
        <v>103</v>
      </c>
      <c r="V9" s="70" t="s">
        <v>104</v>
      </c>
      <c r="W9" s="70" t="s">
        <v>105</v>
      </c>
      <c r="X9" s="171"/>
      <c r="Y9" s="176"/>
      <c r="Z9" s="173"/>
      <c r="AA9" s="175"/>
      <c r="AB9" s="171"/>
      <c r="AC9" s="171"/>
      <c r="AD9" s="190"/>
      <c r="AE9" s="190"/>
    </row>
    <row r="10" spans="1:31" s="74" customFormat="1" ht="30" customHeight="1">
      <c r="A10" s="71">
        <v>1</v>
      </c>
      <c r="B10" s="34">
        <v>2</v>
      </c>
      <c r="C10" s="34" t="s">
        <v>112</v>
      </c>
      <c r="D10" s="34">
        <v>3</v>
      </c>
      <c r="E10" s="34">
        <v>4</v>
      </c>
      <c r="F10" s="34">
        <v>5</v>
      </c>
      <c r="G10" s="34">
        <v>6</v>
      </c>
      <c r="H10" s="34">
        <v>7</v>
      </c>
      <c r="I10" s="34">
        <v>8</v>
      </c>
      <c r="J10" s="72" t="s">
        <v>110</v>
      </c>
      <c r="K10" s="34">
        <v>10</v>
      </c>
      <c r="L10" s="34">
        <v>11</v>
      </c>
      <c r="M10" s="34">
        <v>12</v>
      </c>
      <c r="N10" s="34">
        <v>13</v>
      </c>
      <c r="O10" s="34">
        <v>14</v>
      </c>
      <c r="P10" s="34">
        <v>15</v>
      </c>
      <c r="Q10" s="34">
        <v>16</v>
      </c>
      <c r="R10" s="72" t="s">
        <v>106</v>
      </c>
      <c r="S10" s="34">
        <v>18</v>
      </c>
      <c r="T10" s="34">
        <v>19</v>
      </c>
      <c r="U10" s="34">
        <v>20</v>
      </c>
      <c r="V10" s="34">
        <v>21</v>
      </c>
      <c r="W10" s="34">
        <v>22</v>
      </c>
      <c r="X10" s="34">
        <v>23</v>
      </c>
      <c r="Y10" s="34">
        <v>24</v>
      </c>
      <c r="Z10" s="72" t="s">
        <v>107</v>
      </c>
      <c r="AA10" s="72" t="s">
        <v>108</v>
      </c>
      <c r="AB10" s="73">
        <v>27</v>
      </c>
      <c r="AC10" s="73">
        <v>28</v>
      </c>
      <c r="AD10" s="73">
        <v>29</v>
      </c>
      <c r="AE10" s="73">
        <v>30</v>
      </c>
    </row>
    <row r="11" spans="1:31" ht="21">
      <c r="A11" s="75" t="s">
        <v>4</v>
      </c>
      <c r="B11" s="76" t="s">
        <v>137</v>
      </c>
      <c r="C11" s="97">
        <f>SUM(C12:C14)</f>
        <v>0</v>
      </c>
      <c r="D11" s="55">
        <f>SUM(D12:D14)</f>
        <v>56</v>
      </c>
      <c r="E11" s="55">
        <f>SUM(E12:E14)</f>
        <v>59</v>
      </c>
      <c r="F11" s="55">
        <f>SUM(F12:F14)</f>
        <v>267</v>
      </c>
      <c r="G11" s="55">
        <f>SUM(G12:G14)</f>
        <v>22</v>
      </c>
      <c r="H11" s="77">
        <f>F11/J11</f>
        <v>4.52542372881356</v>
      </c>
      <c r="I11" s="55">
        <f aca="true" t="shared" si="0" ref="I11:Z11">SUM(I12:I14)</f>
        <v>56</v>
      </c>
      <c r="J11" s="55">
        <f t="shared" si="0"/>
        <v>59</v>
      </c>
      <c r="K11" s="55">
        <f t="shared" si="0"/>
        <v>44</v>
      </c>
      <c r="L11" s="55">
        <f t="shared" si="0"/>
        <v>4</v>
      </c>
      <c r="M11" s="55">
        <f t="shared" si="0"/>
        <v>3</v>
      </c>
      <c r="N11" s="55">
        <f t="shared" si="0"/>
        <v>0</v>
      </c>
      <c r="O11" s="55">
        <f t="shared" si="0"/>
        <v>8</v>
      </c>
      <c r="P11" s="55">
        <f t="shared" si="0"/>
        <v>0</v>
      </c>
      <c r="Q11" s="78">
        <f t="shared" si="0"/>
        <v>374088.34</v>
      </c>
      <c r="R11" s="78">
        <f t="shared" si="0"/>
        <v>355524.83999999997</v>
      </c>
      <c r="S11" s="78">
        <f t="shared" si="0"/>
        <v>295320.29</v>
      </c>
      <c r="T11" s="78">
        <f t="shared" si="0"/>
        <v>28035.91</v>
      </c>
      <c r="U11" s="78">
        <f t="shared" si="0"/>
        <v>6052.15</v>
      </c>
      <c r="V11" s="78">
        <f t="shared" si="0"/>
        <v>0</v>
      </c>
      <c r="W11" s="78">
        <f t="shared" si="0"/>
        <v>26116.49</v>
      </c>
      <c r="X11" s="78">
        <f t="shared" si="0"/>
        <v>33084.29</v>
      </c>
      <c r="Y11" s="78">
        <f t="shared" si="0"/>
        <v>192822.84999999998</v>
      </c>
      <c r="Z11" s="78">
        <f t="shared" si="0"/>
        <v>103501.20999999998</v>
      </c>
      <c r="AA11" s="79">
        <f>100-((Y11+X11)/(S11+T11+U11)*100)</f>
        <v>31.42033588401752</v>
      </c>
      <c r="AB11" s="55">
        <f>SUM(AB12:AB14)</f>
        <v>13</v>
      </c>
      <c r="AC11" s="55">
        <f>SUM(AC12:AC14)</f>
        <v>2</v>
      </c>
      <c r="AD11" s="55">
        <f>SUM(AD12:AD14)</f>
        <v>0</v>
      </c>
      <c r="AE11" s="98"/>
    </row>
    <row r="12" spans="1:31" ht="22.5">
      <c r="A12" s="75" t="s">
        <v>6</v>
      </c>
      <c r="B12" s="80" t="s">
        <v>130</v>
      </c>
      <c r="C12" s="80"/>
      <c r="D12" s="81">
        <f aca="true" t="shared" si="1" ref="D12:E14">I12</f>
        <v>2</v>
      </c>
      <c r="E12" s="81">
        <f t="shared" si="1"/>
        <v>2</v>
      </c>
      <c r="F12" s="82">
        <v>8</v>
      </c>
      <c r="G12" s="82">
        <v>2</v>
      </c>
      <c r="H12" s="77">
        <f>F12/J12</f>
        <v>4</v>
      </c>
      <c r="I12" s="82">
        <v>2</v>
      </c>
      <c r="J12" s="83">
        <f>SUM(K12:O12)</f>
        <v>2</v>
      </c>
      <c r="K12" s="84">
        <v>2</v>
      </c>
      <c r="L12" s="84"/>
      <c r="M12" s="84"/>
      <c r="N12" s="84"/>
      <c r="O12" s="84"/>
      <c r="P12" s="85">
        <v>0</v>
      </c>
      <c r="Q12" s="86">
        <v>24311</v>
      </c>
      <c r="R12" s="87">
        <f>SUM(S12:W12)</f>
        <v>24311</v>
      </c>
      <c r="S12" s="86">
        <v>24311</v>
      </c>
      <c r="T12" s="86"/>
      <c r="U12" s="86"/>
      <c r="V12" s="86"/>
      <c r="W12" s="86"/>
      <c r="X12" s="86"/>
      <c r="Y12" s="86">
        <v>23667.05</v>
      </c>
      <c r="Z12" s="87">
        <f>(S12+T12+U12)-(Y12+X12)</f>
        <v>643.9500000000007</v>
      </c>
      <c r="AA12" s="79">
        <f>100-((Y12+X12)/(S12+T12+U12)*100)</f>
        <v>2.648800954300526</v>
      </c>
      <c r="AB12" s="138">
        <v>6</v>
      </c>
      <c r="AC12" s="131">
        <v>2</v>
      </c>
      <c r="AD12" s="131"/>
      <c r="AE12" s="131"/>
    </row>
    <row r="13" spans="1:31" ht="45">
      <c r="A13" s="75" t="s">
        <v>7</v>
      </c>
      <c r="B13" s="80" t="s">
        <v>131</v>
      </c>
      <c r="C13" s="80"/>
      <c r="D13" s="81"/>
      <c r="E13" s="81"/>
      <c r="F13" s="82"/>
      <c r="G13" s="82"/>
      <c r="H13" s="77"/>
      <c r="I13" s="82"/>
      <c r="J13" s="83"/>
      <c r="K13" s="84"/>
      <c r="L13" s="84"/>
      <c r="M13" s="84"/>
      <c r="N13" s="84"/>
      <c r="O13" s="84"/>
      <c r="P13" s="85"/>
      <c r="Q13" s="86"/>
      <c r="R13" s="87"/>
      <c r="S13" s="86"/>
      <c r="T13" s="86"/>
      <c r="U13" s="86"/>
      <c r="V13" s="86"/>
      <c r="W13" s="86"/>
      <c r="X13" s="86"/>
      <c r="Y13" s="86"/>
      <c r="Z13" s="87"/>
      <c r="AA13" s="79"/>
      <c r="AB13" s="88"/>
      <c r="AC13" s="88"/>
      <c r="AD13" s="88"/>
      <c r="AE13" s="88"/>
    </row>
    <row r="14" spans="1:31" ht="178.5">
      <c r="A14" s="75" t="s">
        <v>8</v>
      </c>
      <c r="B14" s="104" t="s">
        <v>135</v>
      </c>
      <c r="C14" s="80"/>
      <c r="D14" s="81">
        <f t="shared" si="1"/>
        <v>54</v>
      </c>
      <c r="E14" s="81">
        <f t="shared" si="1"/>
        <v>57</v>
      </c>
      <c r="F14" s="89">
        <v>259</v>
      </c>
      <c r="G14" s="82">
        <v>20</v>
      </c>
      <c r="H14" s="77">
        <f>F14/J14</f>
        <v>4.543859649122807</v>
      </c>
      <c r="I14" s="82">
        <v>54</v>
      </c>
      <c r="J14" s="83">
        <f>SUM(K14:O14)</f>
        <v>57</v>
      </c>
      <c r="K14" s="84">
        <v>42</v>
      </c>
      <c r="L14" s="84">
        <v>4</v>
      </c>
      <c r="M14" s="84">
        <v>3</v>
      </c>
      <c r="N14" s="84"/>
      <c r="O14" s="84">
        <v>8</v>
      </c>
      <c r="P14" s="85"/>
      <c r="Q14" s="86">
        <v>349777.34</v>
      </c>
      <c r="R14" s="87">
        <f>SUM(S14:W14)</f>
        <v>331213.83999999997</v>
      </c>
      <c r="S14" s="86">
        <v>271009.29</v>
      </c>
      <c r="T14" s="86">
        <v>28035.91</v>
      </c>
      <c r="U14" s="86">
        <v>6052.15</v>
      </c>
      <c r="V14" s="86"/>
      <c r="W14" s="86">
        <v>26116.49</v>
      </c>
      <c r="X14" s="86">
        <v>33084.29</v>
      </c>
      <c r="Y14" s="86">
        <v>169155.8</v>
      </c>
      <c r="Z14" s="87">
        <f>(S14+T14+U14)-(Y14+X14)</f>
        <v>102857.25999999998</v>
      </c>
      <c r="AA14" s="79">
        <f>100-((Y14+X14)/(S14+T14+U14)*100)</f>
        <v>33.7129312988133</v>
      </c>
      <c r="AB14" s="131">
        <v>7</v>
      </c>
      <c r="AC14" s="88"/>
      <c r="AD14" s="88"/>
      <c r="AE14" s="88" t="s">
        <v>174</v>
      </c>
    </row>
    <row r="15" spans="11:17" ht="12.75">
      <c r="K15" s="90"/>
      <c r="L15" s="90"/>
      <c r="M15" s="90"/>
      <c r="N15" s="90"/>
      <c r="O15" s="90"/>
      <c r="P15" s="90"/>
      <c r="Q15" s="90"/>
    </row>
    <row r="16" spans="11:17" ht="12.75">
      <c r="K16" s="90"/>
      <c r="L16" s="90"/>
      <c r="M16" s="90"/>
      <c r="N16" s="90"/>
      <c r="O16" s="90"/>
      <c r="P16" s="90"/>
      <c r="Q16" s="90"/>
    </row>
    <row r="17" spans="1:19" ht="12.75">
      <c r="A17" s="186" t="s">
        <v>49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</row>
    <row r="18" spans="1:19" ht="12.75">
      <c r="A18" s="59" t="s">
        <v>87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</row>
    <row r="19" spans="1:24" s="93" customFormat="1" ht="29.25" customHeight="1">
      <c r="A19" s="187" t="s">
        <v>151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92"/>
      <c r="X19" s="92"/>
    </row>
    <row r="20" spans="1:24" s="93" customFormat="1" ht="12.75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92"/>
      <c r="X20" s="92"/>
    </row>
    <row r="21" spans="1:27" ht="15.75">
      <c r="A21" s="94" t="s">
        <v>109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</row>
    <row r="22" spans="1:16" ht="12.7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</row>
    <row r="23" spans="1:13" s="7" customFormat="1" ht="15.75">
      <c r="A23" s="191" t="s">
        <v>16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</row>
    <row r="24" spans="1:8" s="7" customFormat="1" ht="15.75">
      <c r="A24" s="6"/>
      <c r="F24" s="166" t="s">
        <v>3</v>
      </c>
      <c r="G24" s="166"/>
      <c r="H24" s="8"/>
    </row>
    <row r="25" s="7" customFormat="1" ht="12.75">
      <c r="A25" s="22" t="s">
        <v>21</v>
      </c>
    </row>
    <row r="26" spans="2:3" s="7" customFormat="1" ht="12.75">
      <c r="B26" s="21"/>
      <c r="C26" s="21"/>
    </row>
  </sheetData>
  <sheetProtection formatCells="0" formatColumns="0" formatRows="0"/>
  <mergeCells count="34">
    <mergeCell ref="F24:G24"/>
    <mergeCell ref="Z1:AA1"/>
    <mergeCell ref="B2:W2"/>
    <mergeCell ref="K3:Q3"/>
    <mergeCell ref="J4:R4"/>
    <mergeCell ref="C7:C9"/>
    <mergeCell ref="A17:S17"/>
    <mergeCell ref="A19:V19"/>
    <mergeCell ref="S8:W8"/>
    <mergeCell ref="Z8:Z9"/>
    <mergeCell ref="A20:V20"/>
    <mergeCell ref="A23:M23"/>
    <mergeCell ref="AC7:AC9"/>
    <mergeCell ref="I8:I9"/>
    <mergeCell ref="J8:J9"/>
    <mergeCell ref="K8:O8"/>
    <mergeCell ref="Q8:Q9"/>
    <mergeCell ref="R8:R9"/>
    <mergeCell ref="Q7:W7"/>
    <mergeCell ref="X7:X9"/>
    <mergeCell ref="Y7:Y9"/>
    <mergeCell ref="Z7:AA7"/>
    <mergeCell ref="AD7:AD9"/>
    <mergeCell ref="AE7:AE9"/>
    <mergeCell ref="AB7:AB9"/>
    <mergeCell ref="D5:K5"/>
    <mergeCell ref="AA8:AA9"/>
    <mergeCell ref="P7:P9"/>
    <mergeCell ref="A7:A9"/>
    <mergeCell ref="B7:B9"/>
    <mergeCell ref="D7:E8"/>
    <mergeCell ref="F7:G8"/>
    <mergeCell ref="H7:H9"/>
    <mergeCell ref="I7:O7"/>
  </mergeCells>
  <printOptions horizontalCentered="1"/>
  <pageMargins left="0.1968503937007874" right="0.1968503937007874" top="0.3937007874015748" bottom="0.1968503937007874" header="0.5118110236220472" footer="0.5118110236220472"/>
  <pageSetup firstPageNumber="7" useFirstPageNumber="1" fitToHeight="10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7.00390625" style="28" customWidth="1"/>
    <col min="2" max="2" width="38.7109375" style="29" customWidth="1"/>
    <col min="3" max="3" width="9.8515625" style="29" customWidth="1"/>
    <col min="4" max="4" width="11.7109375" style="29" customWidth="1"/>
    <col min="5" max="5" width="12.140625" style="29" customWidth="1"/>
    <col min="6" max="6" width="11.28125" style="29" customWidth="1"/>
    <col min="7" max="7" width="13.28125" style="29" customWidth="1"/>
    <col min="8" max="8" width="10.28125" style="29" customWidth="1"/>
    <col min="9" max="9" width="10.00390625" style="29" bestFit="1" customWidth="1"/>
    <col min="10" max="13" width="9.28125" style="29" bestFit="1" customWidth="1"/>
    <col min="14" max="14" width="14.140625" style="29" customWidth="1"/>
    <col min="15" max="15" width="13.00390625" style="29" customWidth="1"/>
    <col min="16" max="16" width="16.421875" style="29" customWidth="1"/>
    <col min="17" max="17" width="11.57421875" style="29" customWidth="1"/>
    <col min="18" max="18" width="9.8515625" style="29" customWidth="1"/>
    <col min="19" max="19" width="10.140625" style="29" customWidth="1"/>
    <col min="20" max="20" width="9.140625" style="29" customWidth="1"/>
    <col min="21" max="21" width="10.00390625" style="29" bestFit="1" customWidth="1"/>
    <col min="22" max="23" width="9.140625" style="29" customWidth="1"/>
    <col min="24" max="24" width="11.00390625" style="29" customWidth="1"/>
    <col min="25" max="25" width="9.140625" style="29" customWidth="1"/>
    <col min="26" max="26" width="20.421875" style="29" customWidth="1"/>
    <col min="27" max="16384" width="9.140625" style="29" customWidth="1"/>
  </cols>
  <sheetData>
    <row r="1" ht="12.75">
      <c r="N1" s="30" t="s">
        <v>27</v>
      </c>
    </row>
    <row r="2" ht="12.75" customHeight="1"/>
    <row r="3" spans="1:14" ht="18" customHeight="1">
      <c r="A3" s="31"/>
      <c r="B3" s="210" t="s">
        <v>166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</row>
    <row r="4" spans="1:14" s="33" customFormat="1" ht="15.75">
      <c r="A4" s="32" t="s">
        <v>15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</row>
    <row r="5" spans="2:14" s="33" customFormat="1" ht="15" customHeight="1">
      <c r="B5" s="212" t="s">
        <v>148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</row>
    <row r="6" spans="1:7" ht="12.75">
      <c r="A6" s="35"/>
      <c r="B6" s="36"/>
      <c r="C6" s="37"/>
      <c r="D6" s="37"/>
      <c r="E6" s="37"/>
      <c r="F6" s="37"/>
      <c r="G6" s="37"/>
    </row>
    <row r="7" spans="1:26" ht="20.25" customHeight="1">
      <c r="A7" s="194" t="s">
        <v>2</v>
      </c>
      <c r="B7" s="197" t="s">
        <v>39</v>
      </c>
      <c r="C7" s="206" t="s">
        <v>152</v>
      </c>
      <c r="D7" s="213"/>
      <c r="E7" s="213"/>
      <c r="F7" s="197" t="s">
        <v>90</v>
      </c>
      <c r="G7" s="197"/>
      <c r="H7" s="197"/>
      <c r="I7" s="197"/>
      <c r="J7" s="197"/>
      <c r="K7" s="197"/>
      <c r="L7" s="197"/>
      <c r="M7" s="197"/>
      <c r="N7" s="197"/>
      <c r="O7" s="197"/>
      <c r="P7" s="197" t="s">
        <v>114</v>
      </c>
      <c r="Q7" s="197"/>
      <c r="R7" s="197"/>
      <c r="S7" s="197"/>
      <c r="T7" s="198" t="s">
        <v>115</v>
      </c>
      <c r="U7" s="198" t="s">
        <v>116</v>
      </c>
      <c r="V7" s="206" t="s">
        <v>141</v>
      </c>
      <c r="W7" s="207"/>
      <c r="X7" s="199" t="s">
        <v>142</v>
      </c>
      <c r="Y7" s="200"/>
      <c r="Z7" s="203" t="s">
        <v>143</v>
      </c>
    </row>
    <row r="8" spans="1:26" ht="21.75" customHeight="1">
      <c r="A8" s="195"/>
      <c r="B8" s="197"/>
      <c r="C8" s="208"/>
      <c r="D8" s="214"/>
      <c r="E8" s="214"/>
      <c r="F8" s="197" t="s">
        <v>40</v>
      </c>
      <c r="G8" s="197"/>
      <c r="H8" s="197" t="s">
        <v>79</v>
      </c>
      <c r="I8" s="197"/>
      <c r="J8" s="197" t="s">
        <v>80</v>
      </c>
      <c r="K8" s="197"/>
      <c r="L8" s="197" t="s">
        <v>81</v>
      </c>
      <c r="M8" s="197"/>
      <c r="N8" s="197" t="s">
        <v>157</v>
      </c>
      <c r="O8" s="197" t="s">
        <v>158</v>
      </c>
      <c r="P8" s="197" t="s">
        <v>117</v>
      </c>
      <c r="Q8" s="197" t="s">
        <v>118</v>
      </c>
      <c r="R8" s="197" t="s">
        <v>119</v>
      </c>
      <c r="S8" s="197" t="s">
        <v>120</v>
      </c>
      <c r="T8" s="198"/>
      <c r="U8" s="198"/>
      <c r="V8" s="208"/>
      <c r="W8" s="209"/>
      <c r="X8" s="201"/>
      <c r="Y8" s="202"/>
      <c r="Z8" s="204"/>
    </row>
    <row r="9" spans="1:26" ht="102.75" customHeight="1">
      <c r="A9" s="196"/>
      <c r="B9" s="197"/>
      <c r="C9" s="101" t="s">
        <v>40</v>
      </c>
      <c r="D9" s="115" t="s">
        <v>77</v>
      </c>
      <c r="E9" s="115" t="s">
        <v>52</v>
      </c>
      <c r="F9" s="115" t="s">
        <v>153</v>
      </c>
      <c r="G9" s="115" t="s">
        <v>154</v>
      </c>
      <c r="H9" s="101" t="s">
        <v>155</v>
      </c>
      <c r="I9" s="101" t="s">
        <v>156</v>
      </c>
      <c r="J9" s="101" t="s">
        <v>155</v>
      </c>
      <c r="K9" s="101" t="s">
        <v>156</v>
      </c>
      <c r="L9" s="101" t="s">
        <v>155</v>
      </c>
      <c r="M9" s="101" t="s">
        <v>156</v>
      </c>
      <c r="N9" s="197"/>
      <c r="O9" s="197"/>
      <c r="P9" s="197"/>
      <c r="Q9" s="197"/>
      <c r="R9" s="197"/>
      <c r="S9" s="197"/>
      <c r="T9" s="198"/>
      <c r="U9" s="198"/>
      <c r="V9" s="119" t="s">
        <v>58</v>
      </c>
      <c r="W9" s="119" t="s">
        <v>144</v>
      </c>
      <c r="X9" s="119" t="s">
        <v>58</v>
      </c>
      <c r="Y9" s="119" t="s">
        <v>144</v>
      </c>
      <c r="Z9" s="205"/>
    </row>
    <row r="10" spans="1:26" ht="12.75">
      <c r="A10" s="113" t="s">
        <v>4</v>
      </c>
      <c r="B10" s="100" t="s">
        <v>5</v>
      </c>
      <c r="C10" s="100" t="s">
        <v>9</v>
      </c>
      <c r="D10" s="100" t="s">
        <v>10</v>
      </c>
      <c r="E10" s="100" t="s">
        <v>20</v>
      </c>
      <c r="F10" s="120" t="s">
        <v>92</v>
      </c>
      <c r="G10" s="120" t="s">
        <v>82</v>
      </c>
      <c r="H10" s="120">
        <v>8</v>
      </c>
      <c r="I10" s="120">
        <v>9</v>
      </c>
      <c r="J10" s="120">
        <v>10</v>
      </c>
      <c r="K10" s="120">
        <v>11</v>
      </c>
      <c r="L10" s="120">
        <v>12</v>
      </c>
      <c r="M10" s="120">
        <v>13</v>
      </c>
      <c r="N10" s="120">
        <v>14</v>
      </c>
      <c r="O10" s="120">
        <v>15</v>
      </c>
      <c r="P10" s="120">
        <v>16</v>
      </c>
      <c r="Q10" s="120">
        <v>17</v>
      </c>
      <c r="R10" s="120">
        <v>18</v>
      </c>
      <c r="S10" s="120">
        <v>19</v>
      </c>
      <c r="T10" s="120">
        <v>20</v>
      </c>
      <c r="U10" s="120">
        <v>21</v>
      </c>
      <c r="V10" s="121">
        <v>22</v>
      </c>
      <c r="W10" s="121">
        <v>23</v>
      </c>
      <c r="X10" s="121">
        <v>24</v>
      </c>
      <c r="Y10" s="121">
        <v>25</v>
      </c>
      <c r="Z10" s="121">
        <v>26</v>
      </c>
    </row>
    <row r="11" spans="1:26" ht="21">
      <c r="A11" s="106" t="s">
        <v>4</v>
      </c>
      <c r="B11" s="107" t="s">
        <v>78</v>
      </c>
      <c r="C11" s="145">
        <f aca="true" t="shared" si="0" ref="C11:Z11">SUM(C12:C16)</f>
        <v>654</v>
      </c>
      <c r="D11" s="145">
        <f t="shared" si="0"/>
        <v>493</v>
      </c>
      <c r="E11" s="145">
        <f t="shared" si="0"/>
        <v>3</v>
      </c>
      <c r="F11" s="157">
        <f t="shared" si="0"/>
        <v>2256186.1400000006</v>
      </c>
      <c r="G11" s="157">
        <f t="shared" si="0"/>
        <v>1836614.97</v>
      </c>
      <c r="H11" s="157">
        <f t="shared" si="0"/>
        <v>2252567.17</v>
      </c>
      <c r="I11" s="157">
        <f t="shared" si="0"/>
        <v>1835188.5</v>
      </c>
      <c r="J11" s="157">
        <f t="shared" si="0"/>
        <v>3618.97</v>
      </c>
      <c r="K11" s="157">
        <f t="shared" si="0"/>
        <v>1426.47</v>
      </c>
      <c r="L11" s="157">
        <f t="shared" si="0"/>
        <v>0</v>
      </c>
      <c r="M11" s="157">
        <f t="shared" si="0"/>
        <v>0</v>
      </c>
      <c r="N11" s="157">
        <f t="shared" si="0"/>
        <v>128368.49</v>
      </c>
      <c r="O11" s="157">
        <f t="shared" si="0"/>
        <v>196121.22</v>
      </c>
      <c r="P11" s="157">
        <f t="shared" si="0"/>
        <v>29488.969</v>
      </c>
      <c r="Q11" s="162">
        <f t="shared" si="0"/>
        <v>105</v>
      </c>
      <c r="R11" s="162">
        <f t="shared" si="0"/>
        <v>5</v>
      </c>
      <c r="S11" s="162">
        <f t="shared" si="0"/>
        <v>0</v>
      </c>
      <c r="T11" s="162">
        <f t="shared" si="0"/>
        <v>41</v>
      </c>
      <c r="U11" s="157">
        <f t="shared" si="0"/>
        <v>12519.19181</v>
      </c>
      <c r="V11" s="108">
        <f t="shared" si="0"/>
        <v>505</v>
      </c>
      <c r="W11" s="153">
        <f t="shared" si="0"/>
        <v>143057.048</v>
      </c>
      <c r="X11" s="108">
        <f t="shared" si="0"/>
        <v>0</v>
      </c>
      <c r="Y11" s="153">
        <f t="shared" si="0"/>
        <v>0</v>
      </c>
      <c r="Z11" s="108">
        <f t="shared" si="0"/>
        <v>2</v>
      </c>
    </row>
    <row r="12" spans="1:26" ht="12.75">
      <c r="A12" s="100" t="s">
        <v>6</v>
      </c>
      <c r="B12" s="80" t="s">
        <v>130</v>
      </c>
      <c r="C12" s="146">
        <v>71</v>
      </c>
      <c r="D12" s="146">
        <v>69</v>
      </c>
      <c r="E12" s="146">
        <v>0</v>
      </c>
      <c r="F12" s="157">
        <f aca="true" t="shared" si="1" ref="F12:G16">SUM(H12,J12,L12)</f>
        <v>25613.02</v>
      </c>
      <c r="G12" s="157">
        <f t="shared" si="1"/>
        <v>6563.98</v>
      </c>
      <c r="H12" s="158">
        <v>25364.38</v>
      </c>
      <c r="I12" s="158">
        <v>6563.98</v>
      </c>
      <c r="J12" s="158">
        <v>248.64</v>
      </c>
      <c r="K12" s="158">
        <v>0</v>
      </c>
      <c r="L12" s="158">
        <v>0</v>
      </c>
      <c r="M12" s="158">
        <v>0</v>
      </c>
      <c r="N12" s="158">
        <v>4276</v>
      </c>
      <c r="O12" s="158">
        <v>0</v>
      </c>
      <c r="P12" s="128">
        <v>0</v>
      </c>
      <c r="Q12" s="133">
        <v>0</v>
      </c>
      <c r="R12" s="133">
        <v>0</v>
      </c>
      <c r="S12" s="133">
        <v>0</v>
      </c>
      <c r="T12" s="133">
        <v>1</v>
      </c>
      <c r="U12" s="128">
        <v>11</v>
      </c>
      <c r="V12" s="72">
        <v>133</v>
      </c>
      <c r="W12" s="155">
        <v>21587.74</v>
      </c>
      <c r="X12" s="136">
        <v>0</v>
      </c>
      <c r="Y12" s="137">
        <v>0</v>
      </c>
      <c r="Z12" s="136">
        <v>0</v>
      </c>
    </row>
    <row r="13" spans="1:26" ht="22.5">
      <c r="A13" s="100" t="s">
        <v>7</v>
      </c>
      <c r="B13" s="80" t="s">
        <v>131</v>
      </c>
      <c r="C13" s="146">
        <v>0</v>
      </c>
      <c r="D13" s="146">
        <v>0</v>
      </c>
      <c r="E13" s="146">
        <v>0</v>
      </c>
      <c r="F13" s="157">
        <f t="shared" si="1"/>
        <v>0</v>
      </c>
      <c r="G13" s="157">
        <f t="shared" si="1"/>
        <v>0</v>
      </c>
      <c r="H13" s="158">
        <v>0</v>
      </c>
      <c r="I13" s="158">
        <v>0</v>
      </c>
      <c r="J13" s="158">
        <v>0</v>
      </c>
      <c r="K13" s="158">
        <v>0</v>
      </c>
      <c r="L13" s="158">
        <v>0</v>
      </c>
      <c r="M13" s="158">
        <v>0</v>
      </c>
      <c r="N13" s="158">
        <v>0</v>
      </c>
      <c r="O13" s="158">
        <v>0</v>
      </c>
      <c r="P13" s="128">
        <v>0</v>
      </c>
      <c r="Q13" s="133">
        <v>0</v>
      </c>
      <c r="R13" s="133">
        <v>0</v>
      </c>
      <c r="S13" s="133">
        <v>0</v>
      </c>
      <c r="T13" s="133">
        <v>0</v>
      </c>
      <c r="U13" s="128">
        <v>0</v>
      </c>
      <c r="V13" s="72">
        <v>0</v>
      </c>
      <c r="W13" s="155">
        <v>0</v>
      </c>
      <c r="X13" s="136">
        <v>0</v>
      </c>
      <c r="Y13" s="137">
        <v>0</v>
      </c>
      <c r="Z13" s="136">
        <v>0</v>
      </c>
    </row>
    <row r="14" spans="1:26" ht="12.75">
      <c r="A14" s="100" t="s">
        <v>8</v>
      </c>
      <c r="B14" s="80" t="s">
        <v>135</v>
      </c>
      <c r="C14" s="146">
        <v>580</v>
      </c>
      <c r="D14" s="146">
        <v>423</v>
      </c>
      <c r="E14" s="146">
        <v>3</v>
      </c>
      <c r="F14" s="157">
        <f t="shared" si="1"/>
        <v>2230438.4200000004</v>
      </c>
      <c r="G14" s="157">
        <f t="shared" si="1"/>
        <v>1829990.56</v>
      </c>
      <c r="H14" s="158">
        <v>2227198.72</v>
      </c>
      <c r="I14" s="158">
        <v>1828621.56</v>
      </c>
      <c r="J14" s="158">
        <v>3239.7</v>
      </c>
      <c r="K14" s="158">
        <v>1369</v>
      </c>
      <c r="L14" s="158">
        <v>0</v>
      </c>
      <c r="M14" s="158">
        <v>0</v>
      </c>
      <c r="N14" s="158">
        <v>124089.53</v>
      </c>
      <c r="O14" s="158">
        <v>196121.22</v>
      </c>
      <c r="P14" s="128">
        <v>29488.969</v>
      </c>
      <c r="Q14" s="133">
        <v>105</v>
      </c>
      <c r="R14" s="133">
        <v>5</v>
      </c>
      <c r="S14" s="133">
        <v>0</v>
      </c>
      <c r="T14" s="133">
        <v>40</v>
      </c>
      <c r="U14" s="128">
        <v>12508.19181</v>
      </c>
      <c r="V14" s="72">
        <v>370</v>
      </c>
      <c r="W14" s="155">
        <v>121411.838</v>
      </c>
      <c r="X14" s="136">
        <v>0</v>
      </c>
      <c r="Y14" s="137">
        <v>0</v>
      </c>
      <c r="Z14" s="136">
        <v>2</v>
      </c>
    </row>
    <row r="15" spans="1:26" ht="22.5">
      <c r="A15" s="100" t="s">
        <v>30</v>
      </c>
      <c r="B15" s="80" t="s">
        <v>133</v>
      </c>
      <c r="C15" s="146">
        <v>3</v>
      </c>
      <c r="D15" s="146">
        <v>1</v>
      </c>
      <c r="E15" s="146">
        <v>0</v>
      </c>
      <c r="F15" s="157">
        <f t="shared" si="1"/>
        <v>134.7</v>
      </c>
      <c r="G15" s="157">
        <f t="shared" si="1"/>
        <v>60.43</v>
      </c>
      <c r="H15" s="158">
        <v>4.07</v>
      </c>
      <c r="I15" s="158">
        <v>2.96</v>
      </c>
      <c r="J15" s="158">
        <v>130.63</v>
      </c>
      <c r="K15" s="158">
        <v>57.47</v>
      </c>
      <c r="L15" s="158">
        <v>0</v>
      </c>
      <c r="M15" s="158">
        <v>0</v>
      </c>
      <c r="N15" s="158">
        <v>2.96</v>
      </c>
      <c r="O15" s="158">
        <v>0</v>
      </c>
      <c r="P15" s="128">
        <v>0</v>
      </c>
      <c r="Q15" s="133">
        <v>0</v>
      </c>
      <c r="R15" s="133">
        <v>0</v>
      </c>
      <c r="S15" s="133">
        <v>0</v>
      </c>
      <c r="T15" s="133">
        <v>0</v>
      </c>
      <c r="U15" s="128">
        <v>0</v>
      </c>
      <c r="V15" s="72">
        <v>2</v>
      </c>
      <c r="W15" s="155">
        <v>57.47</v>
      </c>
      <c r="X15" s="136">
        <v>0</v>
      </c>
      <c r="Y15" s="137">
        <v>0</v>
      </c>
      <c r="Z15" s="136">
        <v>0</v>
      </c>
    </row>
    <row r="16" spans="1:26" ht="22.5">
      <c r="A16" s="100" t="s">
        <v>31</v>
      </c>
      <c r="B16" s="80" t="s">
        <v>134</v>
      </c>
      <c r="C16" s="146">
        <v>0</v>
      </c>
      <c r="D16" s="146">
        <v>0</v>
      </c>
      <c r="E16" s="146">
        <v>0</v>
      </c>
      <c r="F16" s="157">
        <f t="shared" si="1"/>
        <v>0</v>
      </c>
      <c r="G16" s="157">
        <f t="shared" si="1"/>
        <v>0</v>
      </c>
      <c r="H16" s="158">
        <v>0</v>
      </c>
      <c r="I16" s="158">
        <v>0</v>
      </c>
      <c r="J16" s="158">
        <v>0</v>
      </c>
      <c r="K16" s="158">
        <v>0</v>
      </c>
      <c r="L16" s="158">
        <v>0</v>
      </c>
      <c r="M16" s="158">
        <v>0</v>
      </c>
      <c r="N16" s="158">
        <v>0</v>
      </c>
      <c r="O16" s="158">
        <v>0</v>
      </c>
      <c r="P16" s="128">
        <v>0</v>
      </c>
      <c r="Q16" s="133">
        <v>0</v>
      </c>
      <c r="R16" s="133">
        <v>0</v>
      </c>
      <c r="S16" s="133">
        <v>0</v>
      </c>
      <c r="T16" s="133">
        <v>0</v>
      </c>
      <c r="U16" s="128">
        <v>0</v>
      </c>
      <c r="V16" s="72">
        <v>0</v>
      </c>
      <c r="W16" s="155">
        <v>0</v>
      </c>
      <c r="X16" s="136">
        <v>0</v>
      </c>
      <c r="Y16" s="137">
        <v>0</v>
      </c>
      <c r="Z16" s="136">
        <v>0</v>
      </c>
    </row>
    <row r="17" spans="1:26" ht="31.5">
      <c r="A17" s="75" t="s">
        <v>5</v>
      </c>
      <c r="B17" s="110" t="s">
        <v>138</v>
      </c>
      <c r="C17" s="147">
        <f aca="true" t="shared" si="2" ref="C17:Z17">SUM(C18:C25)</f>
        <v>8154</v>
      </c>
      <c r="D17" s="147">
        <f t="shared" si="2"/>
        <v>99</v>
      </c>
      <c r="E17" s="147">
        <f t="shared" si="2"/>
        <v>1</v>
      </c>
      <c r="F17" s="156">
        <f t="shared" si="2"/>
        <v>4802008.96</v>
      </c>
      <c r="G17" s="156">
        <f t="shared" si="2"/>
        <v>1344877.2999999998</v>
      </c>
      <c r="H17" s="156">
        <f t="shared" si="2"/>
        <v>4695714.55</v>
      </c>
      <c r="I17" s="156">
        <f t="shared" si="2"/>
        <v>1322599.45</v>
      </c>
      <c r="J17" s="156">
        <f t="shared" si="2"/>
        <v>106294.41</v>
      </c>
      <c r="K17" s="156">
        <f t="shared" si="2"/>
        <v>22277.85</v>
      </c>
      <c r="L17" s="156">
        <f t="shared" si="2"/>
        <v>0</v>
      </c>
      <c r="M17" s="156">
        <f t="shared" si="2"/>
        <v>0</v>
      </c>
      <c r="N17" s="156">
        <f t="shared" si="2"/>
        <v>16438.03</v>
      </c>
      <c r="O17" s="156">
        <f t="shared" si="2"/>
        <v>349003.19</v>
      </c>
      <c r="P17" s="156">
        <f t="shared" si="2"/>
        <v>94990.68000000001</v>
      </c>
      <c r="Q17" s="112">
        <f t="shared" si="2"/>
        <v>983</v>
      </c>
      <c r="R17" s="112">
        <f t="shared" si="2"/>
        <v>1</v>
      </c>
      <c r="S17" s="112">
        <f t="shared" si="2"/>
        <v>0</v>
      </c>
      <c r="T17" s="112">
        <f t="shared" si="2"/>
        <v>3</v>
      </c>
      <c r="U17" s="156">
        <f t="shared" si="2"/>
        <v>17.25</v>
      </c>
      <c r="V17" s="109">
        <f t="shared" si="2"/>
        <v>1491</v>
      </c>
      <c r="W17" s="78">
        <f t="shared" si="2"/>
        <v>136458.33700000003</v>
      </c>
      <c r="X17" s="109">
        <f t="shared" si="2"/>
        <v>3</v>
      </c>
      <c r="Y17" s="78">
        <f t="shared" si="2"/>
        <v>46.87</v>
      </c>
      <c r="Z17" s="109">
        <f t="shared" si="2"/>
        <v>1</v>
      </c>
    </row>
    <row r="18" spans="1:26" ht="12.75">
      <c r="A18" s="75" t="s">
        <v>72</v>
      </c>
      <c r="B18" s="114" t="s">
        <v>121</v>
      </c>
      <c r="C18" s="148">
        <v>161</v>
      </c>
      <c r="D18" s="146" t="s">
        <v>17</v>
      </c>
      <c r="E18" s="146" t="s">
        <v>17</v>
      </c>
      <c r="F18" s="157">
        <f>SUM(H18,J18,L18)</f>
        <v>2443.99</v>
      </c>
      <c r="G18" s="157">
        <f>SUM(I18,K18,M18)</f>
        <v>2479.5699999999997</v>
      </c>
      <c r="H18" s="139">
        <v>2425.99</v>
      </c>
      <c r="I18" s="139">
        <v>2455.37</v>
      </c>
      <c r="J18" s="139">
        <v>18</v>
      </c>
      <c r="K18" s="139">
        <v>24.2</v>
      </c>
      <c r="L18" s="139">
        <v>0</v>
      </c>
      <c r="M18" s="139">
        <v>0</v>
      </c>
      <c r="N18" s="158" t="s">
        <v>17</v>
      </c>
      <c r="O18" s="158" t="s">
        <v>17</v>
      </c>
      <c r="P18" s="134">
        <v>268.16</v>
      </c>
      <c r="Q18" s="163">
        <v>119</v>
      </c>
      <c r="R18" s="163">
        <v>0</v>
      </c>
      <c r="S18" s="163">
        <v>0</v>
      </c>
      <c r="T18" s="163">
        <v>0</v>
      </c>
      <c r="U18" s="134">
        <v>0</v>
      </c>
      <c r="V18" s="72">
        <v>97</v>
      </c>
      <c r="W18" s="155">
        <v>275.417</v>
      </c>
      <c r="X18" s="136">
        <v>0</v>
      </c>
      <c r="Y18" s="137">
        <v>0</v>
      </c>
      <c r="Z18" s="136">
        <v>0</v>
      </c>
    </row>
    <row r="19" spans="1:26" ht="12.75">
      <c r="A19" s="75" t="s">
        <v>73</v>
      </c>
      <c r="B19" s="105" t="s">
        <v>25</v>
      </c>
      <c r="C19" s="148">
        <v>4467</v>
      </c>
      <c r="D19" s="146" t="s">
        <v>17</v>
      </c>
      <c r="E19" s="146" t="s">
        <v>17</v>
      </c>
      <c r="F19" s="157">
        <f>SUM(H19,J19,L19)</f>
        <v>116461.20000000001</v>
      </c>
      <c r="G19" s="157">
        <f>SUM(I19,K19,M19)</f>
        <v>75923.36</v>
      </c>
      <c r="H19" s="139">
        <v>113252.96</v>
      </c>
      <c r="I19" s="139">
        <v>73269.82</v>
      </c>
      <c r="J19" s="139">
        <v>3208.24</v>
      </c>
      <c r="K19" s="139">
        <v>2653.54</v>
      </c>
      <c r="L19" s="139">
        <v>0</v>
      </c>
      <c r="M19" s="139">
        <v>0</v>
      </c>
      <c r="N19" s="158" t="s">
        <v>17</v>
      </c>
      <c r="O19" s="158" t="s">
        <v>17</v>
      </c>
      <c r="P19" s="128">
        <v>2648.47</v>
      </c>
      <c r="Q19" s="133">
        <v>261</v>
      </c>
      <c r="R19" s="133">
        <v>0</v>
      </c>
      <c r="S19" s="133">
        <v>0</v>
      </c>
      <c r="T19" s="133">
        <v>2</v>
      </c>
      <c r="U19" s="128">
        <v>1.67</v>
      </c>
      <c r="V19" s="72">
        <v>1030</v>
      </c>
      <c r="W19" s="155">
        <v>22057.6</v>
      </c>
      <c r="X19" s="136">
        <v>3</v>
      </c>
      <c r="Y19" s="137">
        <v>46.87</v>
      </c>
      <c r="Z19" s="136">
        <v>0</v>
      </c>
    </row>
    <row r="20" spans="1:26" ht="12.75">
      <c r="A20" s="75" t="s">
        <v>74</v>
      </c>
      <c r="B20" s="105" t="s">
        <v>26</v>
      </c>
      <c r="C20" s="148">
        <v>2324</v>
      </c>
      <c r="D20" s="146" t="s">
        <v>17</v>
      </c>
      <c r="E20" s="146" t="s">
        <v>17</v>
      </c>
      <c r="F20" s="157">
        <f aca="true" t="shared" si="3" ref="F20:G25">SUM(H20,J20,L20)</f>
        <v>240908.6</v>
      </c>
      <c r="G20" s="157">
        <f t="shared" si="3"/>
        <v>171169.39</v>
      </c>
      <c r="H20" s="139">
        <v>237330.23</v>
      </c>
      <c r="I20" s="139">
        <v>168408.79</v>
      </c>
      <c r="J20" s="139">
        <v>3578.37</v>
      </c>
      <c r="K20" s="139">
        <v>2760.6</v>
      </c>
      <c r="L20" s="139">
        <v>0</v>
      </c>
      <c r="M20" s="139">
        <v>0</v>
      </c>
      <c r="N20" s="158" t="s">
        <v>17</v>
      </c>
      <c r="O20" s="158" t="s">
        <v>17</v>
      </c>
      <c r="P20" s="128">
        <v>12800</v>
      </c>
      <c r="Q20" s="133">
        <v>176</v>
      </c>
      <c r="R20" s="133">
        <v>0</v>
      </c>
      <c r="S20" s="133">
        <v>0</v>
      </c>
      <c r="T20" s="133">
        <v>0</v>
      </c>
      <c r="U20" s="128">
        <v>0</v>
      </c>
      <c r="V20" s="72">
        <v>236</v>
      </c>
      <c r="W20" s="155">
        <v>19667.75</v>
      </c>
      <c r="X20" s="136">
        <v>0</v>
      </c>
      <c r="Y20" s="137">
        <v>0</v>
      </c>
      <c r="Z20" s="136">
        <v>0</v>
      </c>
    </row>
    <row r="21" spans="1:26" ht="12.75">
      <c r="A21" s="75" t="s">
        <v>75</v>
      </c>
      <c r="B21" s="114" t="s">
        <v>122</v>
      </c>
      <c r="C21" s="148">
        <v>645</v>
      </c>
      <c r="D21" s="146" t="s">
        <v>17</v>
      </c>
      <c r="E21" s="146" t="s">
        <v>17</v>
      </c>
      <c r="F21" s="157">
        <f t="shared" si="3"/>
        <v>119122.06999999999</v>
      </c>
      <c r="G21" s="157">
        <f t="shared" si="3"/>
        <v>116242.39</v>
      </c>
      <c r="H21" s="139">
        <v>118873.54</v>
      </c>
      <c r="I21" s="139">
        <v>116109.86</v>
      </c>
      <c r="J21" s="139">
        <v>248.53</v>
      </c>
      <c r="K21" s="139">
        <v>132.53</v>
      </c>
      <c r="L21" s="139">
        <v>0</v>
      </c>
      <c r="M21" s="139">
        <v>0</v>
      </c>
      <c r="N21" s="158" t="s">
        <v>17</v>
      </c>
      <c r="O21" s="158" t="s">
        <v>17</v>
      </c>
      <c r="P21" s="134">
        <v>11583.85</v>
      </c>
      <c r="Q21" s="163">
        <v>311</v>
      </c>
      <c r="R21" s="163">
        <v>0</v>
      </c>
      <c r="S21" s="163">
        <v>0</v>
      </c>
      <c r="T21" s="163">
        <v>0</v>
      </c>
      <c r="U21" s="134">
        <v>0</v>
      </c>
      <c r="V21" s="72">
        <v>65</v>
      </c>
      <c r="W21" s="155">
        <v>57894.86</v>
      </c>
      <c r="X21" s="136">
        <v>0</v>
      </c>
      <c r="Y21" s="137">
        <v>0</v>
      </c>
      <c r="Z21" s="136">
        <v>0</v>
      </c>
    </row>
    <row r="22" spans="1:26" s="127" customFormat="1" ht="12.75">
      <c r="A22" s="124" t="s">
        <v>76</v>
      </c>
      <c r="B22" s="125" t="s">
        <v>177</v>
      </c>
      <c r="C22" s="149">
        <v>0</v>
      </c>
      <c r="D22" s="150" t="s">
        <v>17</v>
      </c>
      <c r="E22" s="150" t="s">
        <v>17</v>
      </c>
      <c r="F22" s="159">
        <v>0</v>
      </c>
      <c r="G22" s="159">
        <v>0</v>
      </c>
      <c r="H22" s="140">
        <v>0</v>
      </c>
      <c r="I22" s="140">
        <v>0</v>
      </c>
      <c r="J22" s="140">
        <v>0</v>
      </c>
      <c r="K22" s="140">
        <v>0</v>
      </c>
      <c r="L22" s="140">
        <v>0</v>
      </c>
      <c r="M22" s="140">
        <v>0</v>
      </c>
      <c r="N22" s="159" t="s">
        <v>17</v>
      </c>
      <c r="O22" s="159" t="s">
        <v>17</v>
      </c>
      <c r="P22" s="160">
        <v>0</v>
      </c>
      <c r="Q22" s="164">
        <v>0</v>
      </c>
      <c r="R22" s="164">
        <v>0</v>
      </c>
      <c r="S22" s="164">
        <v>0</v>
      </c>
      <c r="T22" s="164">
        <v>0</v>
      </c>
      <c r="U22" s="160">
        <v>0</v>
      </c>
      <c r="V22" s="126">
        <v>0</v>
      </c>
      <c r="W22" s="154">
        <v>0</v>
      </c>
      <c r="X22" s="144">
        <v>0</v>
      </c>
      <c r="Y22" s="165">
        <v>0</v>
      </c>
      <c r="Z22" s="144">
        <v>0</v>
      </c>
    </row>
    <row r="23" spans="1:26" s="93" customFormat="1" ht="12.75">
      <c r="A23" s="75" t="s">
        <v>124</v>
      </c>
      <c r="B23" s="116" t="s">
        <v>123</v>
      </c>
      <c r="C23" s="148">
        <v>155</v>
      </c>
      <c r="D23" s="151">
        <v>99</v>
      </c>
      <c r="E23" s="151">
        <v>1</v>
      </c>
      <c r="F23" s="157">
        <f t="shared" si="3"/>
        <v>4108491</v>
      </c>
      <c r="G23" s="157">
        <f t="shared" si="3"/>
        <v>818822.31</v>
      </c>
      <c r="H23" s="139">
        <v>4108105</v>
      </c>
      <c r="I23" s="139">
        <v>818740.31</v>
      </c>
      <c r="J23" s="139">
        <v>386</v>
      </c>
      <c r="K23" s="139">
        <v>82</v>
      </c>
      <c r="L23" s="139">
        <v>0</v>
      </c>
      <c r="M23" s="139">
        <v>0</v>
      </c>
      <c r="N23" s="161">
        <v>16438.03</v>
      </c>
      <c r="O23" s="161">
        <v>349003.19</v>
      </c>
      <c r="P23" s="134">
        <v>33084.4</v>
      </c>
      <c r="Q23" s="163">
        <v>10</v>
      </c>
      <c r="R23" s="163">
        <v>1</v>
      </c>
      <c r="S23" s="163">
        <v>0</v>
      </c>
      <c r="T23" s="163">
        <v>1</v>
      </c>
      <c r="U23" s="134">
        <v>15.58</v>
      </c>
      <c r="V23" s="72">
        <v>27</v>
      </c>
      <c r="W23" s="155">
        <v>26116.09</v>
      </c>
      <c r="X23" s="136">
        <v>0</v>
      </c>
      <c r="Y23" s="137">
        <v>0</v>
      </c>
      <c r="Z23" s="136">
        <v>1</v>
      </c>
    </row>
    <row r="24" spans="1:26" ht="12.75">
      <c r="A24" s="75" t="s">
        <v>125</v>
      </c>
      <c r="B24" s="114" t="s">
        <v>139</v>
      </c>
      <c r="C24" s="148">
        <v>277</v>
      </c>
      <c r="D24" s="146" t="s">
        <v>17</v>
      </c>
      <c r="E24" s="146" t="s">
        <v>17</v>
      </c>
      <c r="F24" s="157">
        <f>SUM(H24,J24,L24)</f>
        <v>187972.1</v>
      </c>
      <c r="G24" s="157">
        <f>SUM(I24,K24,M24)</f>
        <v>155735.15000000002</v>
      </c>
      <c r="H24" s="139">
        <v>89116.83</v>
      </c>
      <c r="I24" s="139">
        <v>139110.17</v>
      </c>
      <c r="J24" s="139">
        <v>98855.27</v>
      </c>
      <c r="K24" s="139">
        <v>16624.98</v>
      </c>
      <c r="L24" s="139">
        <v>0</v>
      </c>
      <c r="M24" s="139">
        <v>0</v>
      </c>
      <c r="N24" s="158" t="s">
        <v>17</v>
      </c>
      <c r="O24" s="158" t="s">
        <v>17</v>
      </c>
      <c r="P24" s="134">
        <v>34442.45</v>
      </c>
      <c r="Q24" s="163">
        <v>101</v>
      </c>
      <c r="R24" s="163">
        <v>0</v>
      </c>
      <c r="S24" s="163">
        <v>0</v>
      </c>
      <c r="T24" s="163">
        <v>0</v>
      </c>
      <c r="U24" s="134">
        <v>0</v>
      </c>
      <c r="V24" s="72">
        <v>28</v>
      </c>
      <c r="W24" s="155">
        <v>7499.39</v>
      </c>
      <c r="X24" s="136">
        <v>0</v>
      </c>
      <c r="Y24" s="137">
        <v>0</v>
      </c>
      <c r="Z24" s="136">
        <v>0</v>
      </c>
    </row>
    <row r="25" spans="1:26" ht="12.75">
      <c r="A25" s="75" t="s">
        <v>167</v>
      </c>
      <c r="B25" s="105" t="s">
        <v>71</v>
      </c>
      <c r="C25" s="148">
        <v>125</v>
      </c>
      <c r="D25" s="146" t="s">
        <v>17</v>
      </c>
      <c r="E25" s="146" t="s">
        <v>17</v>
      </c>
      <c r="F25" s="157">
        <f t="shared" si="3"/>
        <v>26610</v>
      </c>
      <c r="G25" s="157">
        <f t="shared" si="3"/>
        <v>4505.13</v>
      </c>
      <c r="H25" s="139">
        <v>26610</v>
      </c>
      <c r="I25" s="139">
        <v>4505.13</v>
      </c>
      <c r="J25" s="139">
        <v>0</v>
      </c>
      <c r="K25" s="139">
        <v>0</v>
      </c>
      <c r="L25" s="139">
        <v>0</v>
      </c>
      <c r="M25" s="139">
        <v>0</v>
      </c>
      <c r="N25" s="158" t="s">
        <v>17</v>
      </c>
      <c r="O25" s="158" t="s">
        <v>17</v>
      </c>
      <c r="P25" s="128">
        <v>163.35</v>
      </c>
      <c r="Q25" s="133">
        <v>5</v>
      </c>
      <c r="R25" s="133">
        <v>0</v>
      </c>
      <c r="S25" s="133">
        <v>0</v>
      </c>
      <c r="T25" s="133">
        <v>0</v>
      </c>
      <c r="U25" s="128">
        <v>0</v>
      </c>
      <c r="V25" s="72">
        <v>8</v>
      </c>
      <c r="W25" s="155">
        <v>2947.23</v>
      </c>
      <c r="X25" s="136">
        <v>0</v>
      </c>
      <c r="Y25" s="137">
        <v>0</v>
      </c>
      <c r="Z25" s="136">
        <v>0</v>
      </c>
    </row>
    <row r="26" spans="1:26" ht="12.75">
      <c r="A26" s="106" t="s">
        <v>9</v>
      </c>
      <c r="B26" s="111" t="s">
        <v>91</v>
      </c>
      <c r="C26" s="152">
        <f aca="true" t="shared" si="4" ref="C26:Y26">SUM(C11,C17)</f>
        <v>8808</v>
      </c>
      <c r="D26" s="152">
        <f t="shared" si="4"/>
        <v>592</v>
      </c>
      <c r="E26" s="152">
        <f t="shared" si="4"/>
        <v>4</v>
      </c>
      <c r="F26" s="156">
        <f t="shared" si="4"/>
        <v>7058195.100000001</v>
      </c>
      <c r="G26" s="156">
        <f t="shared" si="4"/>
        <v>3181492.2699999996</v>
      </c>
      <c r="H26" s="156">
        <f t="shared" si="4"/>
        <v>6948281.72</v>
      </c>
      <c r="I26" s="156">
        <f t="shared" si="4"/>
        <v>3157787.95</v>
      </c>
      <c r="J26" s="156">
        <f t="shared" si="4"/>
        <v>109913.38</v>
      </c>
      <c r="K26" s="156">
        <f t="shared" si="4"/>
        <v>23704.32</v>
      </c>
      <c r="L26" s="156">
        <f t="shared" si="4"/>
        <v>0</v>
      </c>
      <c r="M26" s="156">
        <f t="shared" si="4"/>
        <v>0</v>
      </c>
      <c r="N26" s="156">
        <f t="shared" si="4"/>
        <v>144806.52000000002</v>
      </c>
      <c r="O26" s="156">
        <f t="shared" si="4"/>
        <v>545124.41</v>
      </c>
      <c r="P26" s="156">
        <f t="shared" si="4"/>
        <v>124479.649</v>
      </c>
      <c r="Q26" s="112">
        <f t="shared" si="4"/>
        <v>1088</v>
      </c>
      <c r="R26" s="112">
        <f t="shared" si="4"/>
        <v>6</v>
      </c>
      <c r="S26" s="112">
        <f t="shared" si="4"/>
        <v>0</v>
      </c>
      <c r="T26" s="112">
        <f t="shared" si="4"/>
        <v>44</v>
      </c>
      <c r="U26" s="156">
        <f t="shared" si="4"/>
        <v>12536.44181</v>
      </c>
      <c r="V26" s="112">
        <f t="shared" si="4"/>
        <v>1996</v>
      </c>
      <c r="W26" s="156">
        <f t="shared" si="4"/>
        <v>279515.385</v>
      </c>
      <c r="X26" s="112">
        <f t="shared" si="4"/>
        <v>3</v>
      </c>
      <c r="Y26" s="156">
        <f t="shared" si="4"/>
        <v>46.87</v>
      </c>
      <c r="Z26" s="112">
        <f>SUM(Z11,Z17)</f>
        <v>3</v>
      </c>
    </row>
    <row r="27" spans="1:26" ht="24">
      <c r="A27" s="106" t="s">
        <v>10</v>
      </c>
      <c r="B27" s="111" t="s">
        <v>159</v>
      </c>
      <c r="C27" s="112" t="s">
        <v>17</v>
      </c>
      <c r="D27" s="112" t="s">
        <v>17</v>
      </c>
      <c r="E27" s="112" t="s">
        <v>17</v>
      </c>
      <c r="F27" s="139">
        <f>H27+J27+L27</f>
        <v>8291671.29</v>
      </c>
      <c r="G27" s="156" t="s">
        <v>17</v>
      </c>
      <c r="H27" s="139">
        <v>8134737.56</v>
      </c>
      <c r="I27" s="156" t="s">
        <v>17</v>
      </c>
      <c r="J27" s="139">
        <v>156933.73</v>
      </c>
      <c r="K27" s="156" t="s">
        <v>17</v>
      </c>
      <c r="L27" s="139">
        <v>0</v>
      </c>
      <c r="M27" s="156" t="s">
        <v>17</v>
      </c>
      <c r="N27" s="156" t="s">
        <v>17</v>
      </c>
      <c r="O27" s="156" t="s">
        <v>17</v>
      </c>
      <c r="P27" s="156" t="s">
        <v>17</v>
      </c>
      <c r="Q27" s="112" t="s">
        <v>17</v>
      </c>
      <c r="R27" s="112" t="s">
        <v>17</v>
      </c>
      <c r="S27" s="112" t="s">
        <v>17</v>
      </c>
      <c r="T27" s="112" t="s">
        <v>17</v>
      </c>
      <c r="U27" s="156" t="s">
        <v>17</v>
      </c>
      <c r="V27" s="112" t="s">
        <v>17</v>
      </c>
      <c r="W27" s="156" t="s">
        <v>17</v>
      </c>
      <c r="X27" s="112" t="s">
        <v>17</v>
      </c>
      <c r="Y27" s="156" t="s">
        <v>17</v>
      </c>
      <c r="Z27" s="112" t="s">
        <v>17</v>
      </c>
    </row>
    <row r="28" spans="1:26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</row>
    <row r="30" spans="1:28" ht="12.75">
      <c r="A30" s="118" t="s">
        <v>23</v>
      </c>
      <c r="V30" s="93"/>
      <c r="W30" s="93"/>
      <c r="X30" s="93"/>
      <c r="Y30" s="93"/>
      <c r="Z30" s="93"/>
      <c r="AA30" s="93"/>
      <c r="AB30" s="93"/>
    </row>
    <row r="31" spans="1:28" ht="12.75">
      <c r="A31" s="118" t="s">
        <v>160</v>
      </c>
      <c r="V31" s="93"/>
      <c r="W31" s="93"/>
      <c r="X31" s="93"/>
      <c r="Y31" s="93"/>
      <c r="Z31" s="93"/>
      <c r="AA31" s="21"/>
      <c r="AB31" s="93"/>
    </row>
    <row r="32" spans="1:28" ht="12.75">
      <c r="A32" s="30" t="s">
        <v>140</v>
      </c>
      <c r="V32" s="21"/>
      <c r="W32" s="21"/>
      <c r="X32" s="21"/>
      <c r="Y32" s="21"/>
      <c r="Z32" s="21"/>
      <c r="AA32" s="21"/>
      <c r="AB32" s="93"/>
    </row>
    <row r="33" spans="1:28" ht="12.75">
      <c r="A33" s="30" t="s">
        <v>126</v>
      </c>
      <c r="V33" s="21"/>
      <c r="W33" s="21"/>
      <c r="X33" s="21"/>
      <c r="Y33" s="21"/>
      <c r="Z33" s="21"/>
      <c r="AA33" s="21"/>
      <c r="AB33" s="93"/>
    </row>
    <row r="34" spans="1:28" ht="12.75">
      <c r="A34" s="30" t="s">
        <v>161</v>
      </c>
      <c r="V34" s="21"/>
      <c r="W34" s="21"/>
      <c r="X34" s="21"/>
      <c r="Y34" s="21"/>
      <c r="Z34" s="21"/>
      <c r="AA34" s="21"/>
      <c r="AB34" s="93"/>
    </row>
    <row r="35" spans="1:28" ht="66.75" customHeight="1">
      <c r="A35" s="193" t="s">
        <v>145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V35" s="21"/>
      <c r="W35" s="21"/>
      <c r="X35" s="21"/>
      <c r="Y35" s="21"/>
      <c r="Z35" s="21"/>
      <c r="AA35" s="21"/>
      <c r="AB35" s="93"/>
    </row>
    <row r="36" spans="1:28" ht="12.75">
      <c r="A36" s="122" t="s">
        <v>146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V36" s="21"/>
      <c r="W36" s="21"/>
      <c r="X36" s="21"/>
      <c r="Y36" s="21"/>
      <c r="Z36" s="21"/>
      <c r="AA36" s="21"/>
      <c r="AB36" s="93"/>
    </row>
    <row r="37" spans="1:28" ht="12.75">
      <c r="A37" s="122" t="s">
        <v>147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V37" s="21"/>
      <c r="W37" s="21"/>
      <c r="X37" s="21"/>
      <c r="Y37" s="21"/>
      <c r="Z37" s="21"/>
      <c r="AA37" s="21"/>
      <c r="AB37" s="93"/>
    </row>
    <row r="38" ht="12.75">
      <c r="A38" s="38"/>
    </row>
    <row r="39" ht="12.75">
      <c r="A39" s="38" t="s">
        <v>34</v>
      </c>
    </row>
    <row r="40" ht="12.75">
      <c r="A40" s="38" t="s">
        <v>21</v>
      </c>
    </row>
  </sheetData>
  <sheetProtection/>
  <mergeCells count="24">
    <mergeCell ref="B3:N3"/>
    <mergeCell ref="B4:N4"/>
    <mergeCell ref="B5:N5"/>
    <mergeCell ref="O8:O9"/>
    <mergeCell ref="N8:N9"/>
    <mergeCell ref="J8:K8"/>
    <mergeCell ref="L8:M8"/>
    <mergeCell ref="C7:E8"/>
    <mergeCell ref="T7:T9"/>
    <mergeCell ref="X7:Y8"/>
    <mergeCell ref="Z7:Z9"/>
    <mergeCell ref="P8:P9"/>
    <mergeCell ref="Q8:Q9"/>
    <mergeCell ref="R8:R9"/>
    <mergeCell ref="U7:U9"/>
    <mergeCell ref="V7:W8"/>
    <mergeCell ref="S8:S9"/>
    <mergeCell ref="P7:S7"/>
    <mergeCell ref="A35:K35"/>
    <mergeCell ref="A7:A9"/>
    <mergeCell ref="B7:B9"/>
    <mergeCell ref="F7:O7"/>
    <mergeCell ref="F8:G8"/>
    <mergeCell ref="H8:I8"/>
  </mergeCells>
  <printOptions horizontalCentered="1"/>
  <pageMargins left="0.3937007874015748" right="0.3937007874015748" top="0.3937007874015748" bottom="0.3937007874015748" header="0.5118110236220472" footer="0.5118110236220472"/>
  <pageSetup firstPageNumber="7" useFirstPageNumber="1" fitToHeight="0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7.00390625" style="9" customWidth="1"/>
    <col min="2" max="2" width="35.421875" style="9" customWidth="1"/>
    <col min="3" max="3" width="20.57421875" style="7" customWidth="1"/>
    <col min="4" max="4" width="24.140625" style="7" customWidth="1"/>
    <col min="5" max="5" width="15.140625" style="7" customWidth="1"/>
    <col min="6" max="6" width="13.421875" style="7" customWidth="1"/>
    <col min="7" max="7" width="13.57421875" style="7" customWidth="1"/>
    <col min="8" max="8" width="22.7109375" style="7" customWidth="1"/>
    <col min="9" max="16384" width="9.140625" style="7" customWidth="1"/>
  </cols>
  <sheetData>
    <row r="1" ht="12.75" customHeight="1">
      <c r="D1" s="41" t="s">
        <v>175</v>
      </c>
    </row>
    <row r="2" spans="7:8" ht="12.75" customHeight="1">
      <c r="G2" s="42"/>
      <c r="H2" s="42"/>
    </row>
    <row r="3" spans="1:7" ht="39.75" customHeight="1">
      <c r="A3" s="5"/>
      <c r="B3" s="215" t="s">
        <v>168</v>
      </c>
      <c r="C3" s="215"/>
      <c r="D3" s="215"/>
      <c r="E3" s="2"/>
      <c r="F3" s="2"/>
      <c r="G3" s="2"/>
    </row>
    <row r="4" spans="1:7" s="4" customFormat="1" ht="15.75">
      <c r="A4" s="43" t="s">
        <v>42</v>
      </c>
      <c r="B4" s="44"/>
      <c r="C4" s="44"/>
      <c r="D4" s="44"/>
      <c r="E4" s="45"/>
      <c r="F4" s="45"/>
      <c r="G4" s="45"/>
    </row>
    <row r="5" spans="3:8" s="4" customFormat="1" ht="15" customHeight="1">
      <c r="C5" s="24" t="s">
        <v>149</v>
      </c>
      <c r="D5" s="46"/>
      <c r="E5" s="46"/>
      <c r="F5" s="46"/>
      <c r="G5" s="46"/>
      <c r="H5" s="46"/>
    </row>
    <row r="6" spans="3:4" s="4" customFormat="1" ht="15" customHeight="1">
      <c r="C6" s="24"/>
      <c r="D6" s="24"/>
    </row>
    <row r="7" spans="1:8" s="1" customFormat="1" ht="29.25" customHeight="1">
      <c r="A7" s="47" t="s">
        <v>2</v>
      </c>
      <c r="B7" s="48" t="s">
        <v>53</v>
      </c>
      <c r="C7" s="47" t="s">
        <v>57</v>
      </c>
      <c r="D7" s="47" t="s">
        <v>55</v>
      </c>
      <c r="E7" s="60"/>
      <c r="F7" s="60"/>
      <c r="G7" s="61"/>
      <c r="H7" s="60"/>
    </row>
    <row r="8" spans="1:8" s="1" customFormat="1" ht="15.75">
      <c r="A8" s="62" t="s">
        <v>4</v>
      </c>
      <c r="B8" s="63" t="s">
        <v>54</v>
      </c>
      <c r="C8" s="65">
        <v>36</v>
      </c>
      <c r="D8" s="65">
        <v>164</v>
      </c>
      <c r="E8" s="64"/>
      <c r="F8" s="64"/>
      <c r="G8" s="64"/>
      <c r="H8" s="64"/>
    </row>
    <row r="9" spans="1:8" s="1" customFormat="1" ht="15.75">
      <c r="A9" s="62" t="s">
        <v>5</v>
      </c>
      <c r="B9" s="63" t="s">
        <v>56</v>
      </c>
      <c r="C9" s="65">
        <v>264</v>
      </c>
      <c r="D9" s="65">
        <v>264</v>
      </c>
      <c r="E9" s="64"/>
      <c r="F9" s="64"/>
      <c r="G9" s="64"/>
      <c r="H9" s="64"/>
    </row>
    <row r="10" spans="1:8" s="1" customFormat="1" ht="47.25">
      <c r="A10" s="62" t="s">
        <v>9</v>
      </c>
      <c r="B10" s="63" t="s">
        <v>83</v>
      </c>
      <c r="C10" s="65">
        <v>0</v>
      </c>
      <c r="D10" s="65" t="s">
        <v>17</v>
      </c>
      <c r="E10" s="64"/>
      <c r="F10" s="64"/>
      <c r="G10" s="64"/>
      <c r="H10" s="64"/>
    </row>
    <row r="12" ht="12.75">
      <c r="B12" s="10" t="s">
        <v>46</v>
      </c>
    </row>
    <row r="13" ht="12.75">
      <c r="B13" s="10"/>
    </row>
    <row r="14" ht="12" customHeight="1"/>
    <row r="15" spans="2:4" ht="12.75">
      <c r="B15" s="22" t="s">
        <v>34</v>
      </c>
      <c r="C15" s="22"/>
      <c r="D15" s="52"/>
    </row>
    <row r="16" spans="2:4" ht="12.75" customHeight="1">
      <c r="B16" s="6"/>
      <c r="C16" s="6"/>
      <c r="D16" s="8" t="s">
        <v>43</v>
      </c>
    </row>
    <row r="17" spans="2:3" ht="12.75">
      <c r="B17" s="22" t="s">
        <v>44</v>
      </c>
      <c r="C17" s="22"/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fitToHeight="100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43.8515625" style="9" customWidth="1"/>
    <col min="2" max="2" width="13.7109375" style="9" customWidth="1"/>
    <col min="3" max="3" width="16.00390625" style="9" customWidth="1"/>
    <col min="4" max="4" width="14.57421875" style="7" customWidth="1"/>
    <col min="5" max="5" width="16.7109375" style="7" customWidth="1"/>
    <col min="6" max="6" width="15.421875" style="7" customWidth="1"/>
    <col min="7" max="7" width="17.57421875" style="7" customWidth="1"/>
    <col min="8" max="8" width="15.140625" style="7" customWidth="1"/>
    <col min="9" max="9" width="13.421875" style="7" customWidth="1"/>
    <col min="10" max="10" width="13.57421875" style="7" customWidth="1"/>
    <col min="11" max="11" width="22.7109375" style="7" customWidth="1"/>
    <col min="12" max="16384" width="9.140625" style="7" customWidth="1"/>
  </cols>
  <sheetData>
    <row r="1" ht="12.75" customHeight="1">
      <c r="G1" s="41" t="s">
        <v>176</v>
      </c>
    </row>
    <row r="2" spans="10:11" ht="12.75" customHeight="1">
      <c r="J2" s="42"/>
      <c r="K2" s="42"/>
    </row>
    <row r="3" spans="1:10" ht="15.75" customHeight="1">
      <c r="A3" s="215" t="s">
        <v>169</v>
      </c>
      <c r="B3" s="215"/>
      <c r="C3" s="215"/>
      <c r="D3" s="215"/>
      <c r="E3" s="215"/>
      <c r="F3" s="215"/>
      <c r="G3" s="215"/>
      <c r="H3" s="2"/>
      <c r="I3" s="2"/>
      <c r="J3" s="2"/>
    </row>
    <row r="4" spans="1:10" s="4" customFormat="1" ht="15.75">
      <c r="A4" s="43" t="s">
        <v>42</v>
      </c>
      <c r="B4" s="216"/>
      <c r="C4" s="216"/>
      <c r="D4" s="216"/>
      <c r="E4" s="216"/>
      <c r="F4" s="216"/>
      <c r="G4" s="45"/>
      <c r="H4" s="45"/>
      <c r="I4" s="45"/>
      <c r="J4" s="45"/>
    </row>
    <row r="5" spans="4:11" s="4" customFormat="1" ht="15" customHeight="1">
      <c r="D5" s="24" t="s">
        <v>45</v>
      </c>
      <c r="E5" s="46"/>
      <c r="F5" s="46"/>
      <c r="G5" s="46"/>
      <c r="H5" s="46"/>
      <c r="I5" s="46"/>
      <c r="J5" s="46"/>
      <c r="K5" s="46"/>
    </row>
    <row r="6" spans="4:7" s="4" customFormat="1" ht="15" customHeight="1">
      <c r="D6" s="24"/>
      <c r="E6" s="24"/>
      <c r="F6" s="24"/>
      <c r="G6" s="24"/>
    </row>
    <row r="7" spans="1:7" s="4" customFormat="1" ht="48" customHeight="1">
      <c r="A7" s="217" t="s">
        <v>59</v>
      </c>
      <c r="B7" s="219" t="s">
        <v>60</v>
      </c>
      <c r="C7" s="220"/>
      <c r="D7" s="219" t="s">
        <v>61</v>
      </c>
      <c r="E7" s="220"/>
      <c r="F7" s="219" t="s">
        <v>62</v>
      </c>
      <c r="G7" s="220"/>
    </row>
    <row r="8" spans="1:11" ht="75.75" customHeight="1">
      <c r="A8" s="218"/>
      <c r="B8" s="47" t="s">
        <v>162</v>
      </c>
      <c r="C8" s="48" t="s">
        <v>63</v>
      </c>
      <c r="D8" s="47" t="s">
        <v>58</v>
      </c>
      <c r="E8" s="48" t="s">
        <v>64</v>
      </c>
      <c r="F8" s="47" t="s">
        <v>58</v>
      </c>
      <c r="G8" s="48" t="s">
        <v>65</v>
      </c>
      <c r="H8" s="49"/>
      <c r="I8" s="49"/>
      <c r="J8" s="50"/>
      <c r="K8" s="49"/>
    </row>
    <row r="9" spans="1:11" ht="12.75">
      <c r="A9" s="56" t="s">
        <v>4</v>
      </c>
      <c r="B9" s="56" t="s">
        <v>5</v>
      </c>
      <c r="C9" s="56" t="s">
        <v>9</v>
      </c>
      <c r="D9" s="56" t="s">
        <v>10</v>
      </c>
      <c r="E9" s="56" t="s">
        <v>20</v>
      </c>
      <c r="F9" s="56" t="s">
        <v>50</v>
      </c>
      <c r="G9" s="56" t="s">
        <v>51</v>
      </c>
      <c r="H9" s="51"/>
      <c r="I9" s="51"/>
      <c r="J9" s="51"/>
      <c r="K9" s="51"/>
    </row>
    <row r="10" spans="1:11" ht="48.75" customHeight="1">
      <c r="A10" s="57" t="s">
        <v>66</v>
      </c>
      <c r="B10" s="40" t="s">
        <v>128</v>
      </c>
      <c r="C10" s="40" t="s">
        <v>171</v>
      </c>
      <c r="D10" s="132">
        <v>26</v>
      </c>
      <c r="E10" s="132">
        <v>1585.26</v>
      </c>
      <c r="F10" s="132">
        <v>0</v>
      </c>
      <c r="G10" s="132">
        <v>0</v>
      </c>
      <c r="H10" s="51"/>
      <c r="I10" s="51"/>
      <c r="J10" s="51"/>
      <c r="K10" s="51"/>
    </row>
    <row r="11" spans="1:11" ht="31.5">
      <c r="A11" s="57" t="s">
        <v>67</v>
      </c>
      <c r="B11" s="40" t="s">
        <v>127</v>
      </c>
      <c r="C11" s="40" t="s">
        <v>172</v>
      </c>
      <c r="D11" s="132">
        <v>9</v>
      </c>
      <c r="E11" s="132">
        <v>1019.28</v>
      </c>
      <c r="F11" s="132">
        <v>0</v>
      </c>
      <c r="G11" s="132">
        <v>0</v>
      </c>
      <c r="H11" s="51"/>
      <c r="I11" s="51"/>
      <c r="J11" s="51"/>
      <c r="K11" s="51"/>
    </row>
    <row r="12" spans="1:11" ht="99.75" customHeight="1">
      <c r="A12" s="99" t="s">
        <v>129</v>
      </c>
      <c r="B12" s="40" t="s">
        <v>170</v>
      </c>
      <c r="C12" s="40" t="s">
        <v>173</v>
      </c>
      <c r="D12" s="132">
        <v>27</v>
      </c>
      <c r="E12" s="132">
        <v>6674.14</v>
      </c>
      <c r="F12" s="132">
        <v>0</v>
      </c>
      <c r="G12" s="132">
        <v>0</v>
      </c>
      <c r="H12" s="51"/>
      <c r="I12" s="51"/>
      <c r="J12" s="51"/>
      <c r="K12" s="51"/>
    </row>
    <row r="13" ht="12.75">
      <c r="C13" s="10"/>
    </row>
    <row r="14" spans="1:3" ht="25.5">
      <c r="A14" s="123" t="s">
        <v>163</v>
      </c>
      <c r="C14" s="10"/>
    </row>
    <row r="15" ht="12" customHeight="1"/>
    <row r="16" spans="1:7" ht="12.75">
      <c r="A16" s="22" t="s">
        <v>34</v>
      </c>
      <c r="B16" s="22"/>
      <c r="C16" s="52"/>
      <c r="F16" s="53"/>
      <c r="G16" s="53"/>
    </row>
    <row r="17" spans="1:7" ht="12.75" customHeight="1">
      <c r="A17" s="6"/>
      <c r="B17" s="6"/>
      <c r="C17" s="8" t="s">
        <v>43</v>
      </c>
      <c r="F17" s="8"/>
      <c r="G17" s="8"/>
    </row>
    <row r="18" spans="1:3" ht="12.75">
      <c r="A18" s="22" t="s">
        <v>44</v>
      </c>
      <c r="B18" s="22"/>
      <c r="C18" s="7"/>
    </row>
  </sheetData>
  <sheetProtection/>
  <mergeCells count="6">
    <mergeCell ref="A3:G3"/>
    <mergeCell ref="B4:F4"/>
    <mergeCell ref="A7:A8"/>
    <mergeCell ref="B7:C7"/>
    <mergeCell ref="D7:E7"/>
    <mergeCell ref="F7:G7"/>
  </mergeCells>
  <printOptions/>
  <pageMargins left="0.7086614173228347" right="0.7086614173228347" top="0.7480314960629921" bottom="0.7480314960629921" header="0.31496062992125984" footer="0.31496062992125984"/>
  <pageSetup fitToHeight="1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Кушакова Ирина А.</dc:creator>
  <cp:keywords/>
  <dc:description/>
  <cp:lastModifiedBy>Пользователь Windows</cp:lastModifiedBy>
  <cp:lastPrinted>2021-01-14T03:58:59Z</cp:lastPrinted>
  <dcterms:created xsi:type="dcterms:W3CDTF">2010-01-11T03:41:37Z</dcterms:created>
  <dcterms:modified xsi:type="dcterms:W3CDTF">2021-09-03T09:51:08Z</dcterms:modified>
  <cp:category/>
  <cp:version/>
  <cp:contentType/>
  <cp:contentStatus/>
</cp:coreProperties>
</file>